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uliankova\Documents\Stipendia_ostatne\Web\Štipendium\Šk. rok_2021-2022\"/>
    </mc:Choice>
  </mc:AlternateContent>
  <bookViews>
    <workbookView xWindow="7275" yWindow="-15" windowWidth="17940" windowHeight="11970" activeTab="3"/>
  </bookViews>
  <sheets>
    <sheet name="2018-2019 " sheetId="21" r:id="rId1"/>
    <sheet name="2019-2020" sheetId="20" r:id="rId2"/>
    <sheet name="2020-2021" sheetId="19" r:id="rId3"/>
    <sheet name="2021-2022" sheetId="18" r:id="rId4"/>
    <sheet name="Súhrn_2021....." sheetId="17" r:id="rId5"/>
  </sheets>
  <calcPr calcId="162913"/>
</workbook>
</file>

<file path=xl/calcChain.xml><?xml version="1.0" encoding="utf-8"?>
<calcChain xmlns="http://schemas.openxmlformats.org/spreadsheetml/2006/main">
  <c r="L24" i="21" l="1"/>
  <c r="K24" i="21"/>
  <c r="J24" i="21"/>
  <c r="I24" i="21"/>
  <c r="H24" i="21"/>
  <c r="G24" i="21"/>
  <c r="F24" i="21"/>
  <c r="E24" i="21"/>
  <c r="D24" i="21"/>
  <c r="C24" i="21"/>
  <c r="L12" i="21"/>
  <c r="K12" i="21"/>
  <c r="J12" i="21"/>
  <c r="I12" i="21"/>
  <c r="H12" i="21"/>
  <c r="G12" i="21"/>
  <c r="F12" i="21"/>
  <c r="E12" i="21"/>
  <c r="D12" i="21"/>
  <c r="C12" i="21"/>
  <c r="T8" i="21"/>
  <c r="S8" i="21"/>
  <c r="P8" i="21"/>
  <c r="O8" i="21"/>
  <c r="T7" i="21"/>
  <c r="S7" i="21"/>
  <c r="P7" i="21"/>
  <c r="O7" i="21"/>
  <c r="T6" i="21"/>
  <c r="S6" i="21"/>
  <c r="P6" i="21"/>
  <c r="O6" i="21"/>
  <c r="T5" i="21"/>
  <c r="S5" i="21"/>
  <c r="P5" i="21"/>
  <c r="O5" i="21"/>
  <c r="U5" i="21" l="1"/>
  <c r="U7" i="21"/>
  <c r="Q6" i="21"/>
  <c r="Q7" i="21"/>
  <c r="Q8" i="21"/>
  <c r="S9" i="21"/>
  <c r="U6" i="21"/>
  <c r="Q5" i="21"/>
  <c r="U8" i="21"/>
  <c r="T9" i="21"/>
  <c r="L24" i="20"/>
  <c r="K24" i="20"/>
  <c r="J24" i="20"/>
  <c r="I24" i="20"/>
  <c r="H24" i="20"/>
  <c r="G24" i="20"/>
  <c r="F24" i="20"/>
  <c r="E24" i="20"/>
  <c r="D24" i="20"/>
  <c r="C24" i="20"/>
  <c r="L12" i="20"/>
  <c r="K12" i="20"/>
  <c r="J12" i="20"/>
  <c r="I12" i="20"/>
  <c r="H12" i="20"/>
  <c r="G12" i="20"/>
  <c r="F12" i="20"/>
  <c r="E12" i="20"/>
  <c r="D12" i="20"/>
  <c r="C12" i="20"/>
  <c r="T8" i="20"/>
  <c r="S8" i="20"/>
  <c r="P8" i="20"/>
  <c r="O8" i="20"/>
  <c r="T7" i="20"/>
  <c r="S7" i="20"/>
  <c r="P7" i="20"/>
  <c r="O7" i="20"/>
  <c r="T6" i="20"/>
  <c r="S6" i="20"/>
  <c r="P6" i="20"/>
  <c r="O6" i="20"/>
  <c r="T5" i="20"/>
  <c r="S5" i="20"/>
  <c r="P5" i="20"/>
  <c r="O5" i="20"/>
  <c r="L24" i="19"/>
  <c r="K24" i="19"/>
  <c r="J24" i="19"/>
  <c r="I24" i="19"/>
  <c r="H24" i="19"/>
  <c r="G24" i="19"/>
  <c r="F24" i="19"/>
  <c r="E24" i="19"/>
  <c r="D24" i="19"/>
  <c r="C24" i="19"/>
  <c r="L12" i="19"/>
  <c r="K12" i="19"/>
  <c r="J12" i="19"/>
  <c r="I12" i="19"/>
  <c r="H12" i="19"/>
  <c r="G12" i="19"/>
  <c r="F12" i="19"/>
  <c r="E12" i="19"/>
  <c r="D12" i="19"/>
  <c r="C12" i="19"/>
  <c r="T8" i="19"/>
  <c r="S8" i="19"/>
  <c r="P8" i="19"/>
  <c r="O8" i="19"/>
  <c r="T7" i="19"/>
  <c r="S7" i="19"/>
  <c r="P7" i="19"/>
  <c r="O7" i="19"/>
  <c r="T6" i="19"/>
  <c r="S6" i="19"/>
  <c r="P6" i="19"/>
  <c r="O6" i="19"/>
  <c r="T5" i="19"/>
  <c r="S5" i="19"/>
  <c r="P5" i="19"/>
  <c r="O5" i="19"/>
  <c r="U9" i="21" l="1"/>
  <c r="U5" i="20"/>
  <c r="U7" i="20"/>
  <c r="U6" i="20"/>
  <c r="S9" i="20"/>
  <c r="Q5" i="20"/>
  <c r="U8" i="20"/>
  <c r="Q6" i="20"/>
  <c r="Q7" i="20"/>
  <c r="Q8" i="20"/>
  <c r="T9" i="20"/>
  <c r="U6" i="19"/>
  <c r="U8" i="19"/>
  <c r="Q7" i="19"/>
  <c r="Q8" i="19"/>
  <c r="U7" i="19"/>
  <c r="U5" i="19"/>
  <c r="S9" i="19"/>
  <c r="Q5" i="19"/>
  <c r="Q6" i="19"/>
  <c r="T9" i="19"/>
  <c r="U9" i="20" l="1"/>
  <c r="U9" i="19"/>
  <c r="P5" i="18"/>
  <c r="O5" i="18"/>
  <c r="P6" i="18"/>
  <c r="O6" i="18"/>
  <c r="T8" i="18"/>
  <c r="T7" i="18"/>
  <c r="T6" i="18"/>
  <c r="T5" i="18"/>
  <c r="P8" i="18"/>
  <c r="P7" i="18"/>
  <c r="S8" i="18"/>
  <c r="S7" i="18"/>
  <c r="S6" i="18"/>
  <c r="S5" i="18"/>
  <c r="O8" i="18"/>
  <c r="O7" i="18"/>
  <c r="D24" i="18"/>
  <c r="E24" i="18"/>
  <c r="F24" i="18"/>
  <c r="G24" i="18"/>
  <c r="H24" i="18"/>
  <c r="I24" i="18"/>
  <c r="J24" i="18"/>
  <c r="K24" i="18"/>
  <c r="L24" i="18"/>
  <c r="C24" i="18"/>
  <c r="D12" i="18"/>
  <c r="E12" i="18"/>
  <c r="F12" i="18"/>
  <c r="G12" i="18"/>
  <c r="H12" i="18"/>
  <c r="I12" i="18"/>
  <c r="J12" i="18"/>
  <c r="K12" i="18"/>
  <c r="L12" i="18"/>
  <c r="C12" i="18"/>
  <c r="U6" i="18" l="1"/>
  <c r="Q5" i="18"/>
  <c r="U8" i="18"/>
  <c r="U5" i="18"/>
  <c r="Q8" i="18"/>
  <c r="Q7" i="18"/>
  <c r="U7" i="18"/>
  <c r="T9" i="18"/>
  <c r="Q6" i="18"/>
  <c r="S9" i="18"/>
  <c r="H17" i="17"/>
  <c r="G17" i="17"/>
  <c r="D17" i="17"/>
  <c r="C17" i="17"/>
  <c r="I17" i="17"/>
  <c r="J17" i="17"/>
  <c r="F17" i="17"/>
  <c r="E17" i="17"/>
  <c r="H10" i="17"/>
  <c r="G10" i="17"/>
  <c r="D10" i="17"/>
  <c r="C10" i="17"/>
  <c r="I10" i="17"/>
  <c r="J10" i="17"/>
  <c r="F10" i="17"/>
  <c r="E10" i="17"/>
  <c r="I18" i="17" l="1"/>
  <c r="U9" i="18"/>
  <c r="H18" i="17"/>
  <c r="D18" i="17"/>
  <c r="C18" i="17"/>
  <c r="G18" i="17"/>
  <c r="E18" i="17"/>
  <c r="F18" i="17"/>
  <c r="J18" i="17"/>
</calcChain>
</file>

<file path=xl/sharedStrings.xml><?xml version="1.0" encoding="utf-8"?>
<sst xmlns="http://schemas.openxmlformats.org/spreadsheetml/2006/main" count="280" uniqueCount="78">
  <si>
    <t>september</t>
  </si>
  <si>
    <t>október</t>
  </si>
  <si>
    <t>november</t>
  </si>
  <si>
    <t>december</t>
  </si>
  <si>
    <t>január</t>
  </si>
  <si>
    <t xml:space="preserve"> I.polrok</t>
  </si>
  <si>
    <t>február</t>
  </si>
  <si>
    <t>marec</t>
  </si>
  <si>
    <t>apríl</t>
  </si>
  <si>
    <t>máj</t>
  </si>
  <si>
    <t>jún</t>
  </si>
  <si>
    <t xml:space="preserve"> II.polrok</t>
  </si>
  <si>
    <t>Šk.rok</t>
  </si>
  <si>
    <t>BA</t>
  </si>
  <si>
    <t>TA</t>
  </si>
  <si>
    <t>TN</t>
  </si>
  <si>
    <t>NR</t>
  </si>
  <si>
    <t>ZA</t>
  </si>
  <si>
    <t>BB</t>
  </si>
  <si>
    <t>PO</t>
  </si>
  <si>
    <t>KE</t>
  </si>
  <si>
    <t>SR</t>
  </si>
  <si>
    <t>september 2021</t>
  </si>
  <si>
    <t>október 2021</t>
  </si>
  <si>
    <t>november 2021</t>
  </si>
  <si>
    <t>december 2021</t>
  </si>
  <si>
    <t>január 2022</t>
  </si>
  <si>
    <t>február 2022</t>
  </si>
  <si>
    <t>marec 2022</t>
  </si>
  <si>
    <t>apríl 2022</t>
  </si>
  <si>
    <t>máj 2022</t>
  </si>
  <si>
    <t>jún 2022</t>
  </si>
  <si>
    <t>vyplatené</t>
  </si>
  <si>
    <t>celkový počet MŠ</t>
  </si>
  <si>
    <t>na MŠ bolo vyplatených</t>
  </si>
  <si>
    <t>priemerná výška MŠ</t>
  </si>
  <si>
    <t>počet</t>
  </si>
  <si>
    <t>2021/2022</t>
  </si>
  <si>
    <t>2020/2021</t>
  </si>
  <si>
    <t>2019/2020</t>
  </si>
  <si>
    <t>2018/2019</t>
  </si>
  <si>
    <t>Porovnanie s predchádzajúcimi školskými rokmi pri poskytovaní motivačných štipendií podľa zákona č. 61/2015 Z.z. o odbornom vzdelávaní a príprave a o zmene a doplnení niektorých zákonov</t>
  </si>
  <si>
    <r>
      <t xml:space="preserve">Školský rok </t>
    </r>
    <r>
      <rPr>
        <b/>
        <sz val="12"/>
        <color rgb="FFC00000"/>
        <rFont val="Calibri"/>
        <family val="2"/>
        <charset val="238"/>
        <scheme val="minor"/>
      </rPr>
      <t>2021/2022</t>
    </r>
    <r>
      <rPr>
        <b/>
        <sz val="12"/>
        <color theme="1"/>
        <rFont val="Calibri"/>
        <family val="2"/>
        <charset val="238"/>
        <scheme val="minor"/>
      </rPr>
      <t xml:space="preserve"> - motivačné štipendium</t>
    </r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</si>
  <si>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</si>
  <si>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</si>
  <si>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</si>
  <si>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</si>
  <si>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</si>
  <si>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</si>
  <si>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</si>
  <si>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apríl 2021</t>
  </si>
  <si>
    <t>máj 2021</t>
  </si>
  <si>
    <t>jún 2021</t>
  </si>
  <si>
    <r>
      <t xml:space="preserve">Školský rok </t>
    </r>
    <r>
      <rPr>
        <b/>
        <sz val="12"/>
        <color rgb="FFC00000"/>
        <rFont val="Calibri"/>
        <family val="2"/>
        <charset val="238"/>
        <scheme val="minor"/>
      </rPr>
      <t>2020/2021</t>
    </r>
    <r>
      <rPr>
        <b/>
        <sz val="12"/>
        <color theme="1"/>
        <rFont val="Calibri"/>
        <family val="2"/>
        <charset val="238"/>
        <scheme val="minor"/>
      </rPr>
      <t xml:space="preserve"> - motivačné štipendium</t>
    </r>
  </si>
  <si>
    <r>
      <t xml:space="preserve">Školský rok </t>
    </r>
    <r>
      <rPr>
        <b/>
        <sz val="12"/>
        <color rgb="FFC00000"/>
        <rFont val="Calibri"/>
        <family val="2"/>
        <charset val="238"/>
        <scheme val="minor"/>
      </rPr>
      <t>2019/2020</t>
    </r>
    <r>
      <rPr>
        <b/>
        <sz val="12"/>
        <color theme="1"/>
        <rFont val="Calibri"/>
        <family val="2"/>
        <charset val="238"/>
        <scheme val="minor"/>
      </rPr>
      <t xml:space="preserve"> - motivačné štipendium</t>
    </r>
  </si>
  <si>
    <t>september 2019</t>
  </si>
  <si>
    <t>október 2019</t>
  </si>
  <si>
    <t>november 2019</t>
  </si>
  <si>
    <t>december 2019</t>
  </si>
  <si>
    <t>január 2020</t>
  </si>
  <si>
    <t>február 2020</t>
  </si>
  <si>
    <t>marec 2020</t>
  </si>
  <si>
    <t>apríl 2020</t>
  </si>
  <si>
    <t>máj 2020</t>
  </si>
  <si>
    <t>jún 2020</t>
  </si>
  <si>
    <t>september 2018</t>
  </si>
  <si>
    <t>október 2018</t>
  </si>
  <si>
    <t>november 2018</t>
  </si>
  <si>
    <t>december 2018</t>
  </si>
  <si>
    <t>január 2019</t>
  </si>
  <si>
    <t>február 2019</t>
  </si>
  <si>
    <t>marec 2019</t>
  </si>
  <si>
    <t>apríl 2019</t>
  </si>
  <si>
    <t>máj 2019</t>
  </si>
  <si>
    <t>jún 2019</t>
  </si>
  <si>
    <r>
      <t xml:space="preserve">Školský rok </t>
    </r>
    <r>
      <rPr>
        <b/>
        <sz val="12"/>
        <color rgb="FFC00000"/>
        <rFont val="Calibri"/>
        <family val="2"/>
        <charset val="238"/>
        <scheme val="minor"/>
      </rPr>
      <t>2018/2019</t>
    </r>
    <r>
      <rPr>
        <b/>
        <sz val="12"/>
        <color theme="1"/>
        <rFont val="Calibri"/>
        <family val="2"/>
        <charset val="238"/>
        <scheme val="minor"/>
      </rPr>
      <t xml:space="preserve"> - motivačné štipendium</t>
    </r>
  </si>
  <si>
    <t>počet motivačných štipendí</t>
  </si>
  <si>
    <t xml:space="preserve"> bolo vyplatené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</si>
</sst>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&quot;Sk&quot;_-;\-* #,##0.00\ &quot;Sk&quot;_-;_-* &quot;-&quot;??\ &quot;Sk&quot;_-;_-@_-"/>
    <numFmt numFmtId="165" formatCode="#,##0.00\ &quot;€&quot;"/>
    <numFmt numFmtId="166" formatCode="#,##0.00\ &quot;€&quot;;[Red]#,##0.00\ &quot;€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indexed="8"/>
      <name val="Arial Narrow"/>
      <family val="2"/>
    </font>
    <font>
      <sz val="10"/>
      <color indexed="8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3" tint="-0.249977111117893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C00000"/>
      <name val="Arial Narrow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indexed="8"/>
      <name val="Arial Narrow"/>
      <family val="2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F2AE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8" xfId="1" applyBorder="1"/>
    <xf numFmtId="0" fontId="1" fillId="0" borderId="0" xfId="1"/>
    <xf numFmtId="0" fontId="4" fillId="2" borderId="2" xfId="1" applyFont="1" applyFill="1" applyBorder="1"/>
    <xf numFmtId="4" fontId="4" fillId="2" borderId="2" xfId="1" applyNumberFormat="1" applyFont="1" applyFill="1" applyBorder="1"/>
    <xf numFmtId="165" fontId="8" fillId="0" borderId="0" xfId="1" applyNumberFormat="1" applyFont="1" applyAlignment="1">
      <alignment vertical="center"/>
    </xf>
    <xf numFmtId="0" fontId="9" fillId="0" borderId="11" xfId="1" applyFont="1" applyBorder="1" applyAlignment="1">
      <alignment horizontal="center"/>
    </xf>
    <xf numFmtId="165" fontId="4" fillId="2" borderId="2" xfId="1" applyNumberFormat="1" applyFont="1" applyFill="1" applyBorder="1"/>
    <xf numFmtId="3" fontId="0" fillId="0" borderId="0" xfId="0" applyNumberFormat="1"/>
    <xf numFmtId="0" fontId="0" fillId="0" borderId="0" xfId="0" applyBorder="1"/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5" xfId="1" applyFill="1" applyBorder="1" applyAlignment="1">
      <alignment vertical="center"/>
    </xf>
    <xf numFmtId="3" fontId="11" fillId="0" borderId="2" xfId="0" applyNumberFormat="1" applyFont="1" applyBorder="1"/>
    <xf numFmtId="44" fontId="11" fillId="0" borderId="2" xfId="0" applyNumberFormat="1" applyFont="1" applyBorder="1"/>
    <xf numFmtId="0" fontId="9" fillId="0" borderId="5" xfId="1" applyFont="1" applyBorder="1" applyAlignment="1">
      <alignment horizontal="center"/>
    </xf>
    <xf numFmtId="165" fontId="15" fillId="0" borderId="0" xfId="1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0" fillId="2" borderId="11" xfId="1" applyFont="1" applyFill="1" applyBorder="1" applyAlignment="1">
      <alignment horizontal="center" vertical="center"/>
    </xf>
    <xf numFmtId="0" fontId="4" fillId="0" borderId="11" xfId="1" applyFont="1" applyBorder="1"/>
    <xf numFmtId="164" fontId="5" fillId="0" borderId="5" xfId="3" applyFont="1" applyBorder="1" applyAlignment="1">
      <alignment horizontal="center"/>
    </xf>
    <xf numFmtId="0" fontId="0" fillId="0" borderId="0" xfId="0" applyFill="1" applyBorder="1"/>
    <xf numFmtId="3" fontId="12" fillId="0" borderId="0" xfId="1" applyNumberFormat="1" applyFont="1" applyFill="1" applyBorder="1" applyAlignment="1">
      <alignment horizontal="center" vertical="center"/>
    </xf>
    <xf numFmtId="3" fontId="12" fillId="0" borderId="18" xfId="1" applyNumberFormat="1" applyFont="1" applyFill="1" applyBorder="1" applyAlignment="1">
      <alignment horizontal="center" vertical="center"/>
    </xf>
    <xf numFmtId="0" fontId="1" fillId="2" borderId="15" xfId="1" applyFill="1" applyBorder="1" applyAlignment="1">
      <alignment vertical="center"/>
    </xf>
    <xf numFmtId="0" fontId="16" fillId="0" borderId="4" xfId="0" applyFont="1" applyBorder="1"/>
    <xf numFmtId="0" fontId="17" fillId="5" borderId="19" xfId="0" applyFont="1" applyFill="1" applyBorder="1"/>
    <xf numFmtId="0" fontId="17" fillId="5" borderId="1" xfId="0" applyFont="1" applyFill="1" applyBorder="1" applyAlignment="1">
      <alignment horizontal="left"/>
    </xf>
    <xf numFmtId="0" fontId="6" fillId="0" borderId="6" xfId="1" applyFont="1" applyFill="1" applyBorder="1" applyAlignment="1">
      <alignment vertical="center"/>
    </xf>
    <xf numFmtId="0" fontId="1" fillId="2" borderId="11" xfId="1" applyFill="1" applyBorder="1" applyAlignment="1">
      <alignment vertical="top"/>
    </xf>
    <xf numFmtId="0" fontId="1" fillId="2" borderId="5" xfId="1" applyFill="1" applyBorder="1" applyAlignment="1">
      <alignment vertical="top"/>
    </xf>
    <xf numFmtId="0" fontId="16" fillId="4" borderId="19" xfId="0" applyFont="1" applyFill="1" applyBorder="1"/>
    <xf numFmtId="165" fontId="16" fillId="4" borderId="27" xfId="0" applyNumberFormat="1" applyFont="1" applyFill="1" applyBorder="1"/>
    <xf numFmtId="3" fontId="16" fillId="4" borderId="19" xfId="0" applyNumberFormat="1" applyFont="1" applyFill="1" applyBorder="1"/>
    <xf numFmtId="3" fontId="14" fillId="6" borderId="22" xfId="0" applyNumberFormat="1" applyFont="1" applyFill="1" applyBorder="1"/>
    <xf numFmtId="165" fontId="14" fillId="6" borderId="23" xfId="0" applyNumberFormat="1" applyFont="1" applyFill="1" applyBorder="1"/>
    <xf numFmtId="3" fontId="14" fillId="6" borderId="25" xfId="0" applyNumberFormat="1" applyFont="1" applyFill="1" applyBorder="1"/>
    <xf numFmtId="165" fontId="14" fillId="6" borderId="26" xfId="0" applyNumberFormat="1" applyFont="1" applyFill="1" applyBorder="1"/>
    <xf numFmtId="3" fontId="14" fillId="6" borderId="20" xfId="0" applyNumberFormat="1" applyFont="1" applyFill="1" applyBorder="1"/>
    <xf numFmtId="165" fontId="14" fillId="6" borderId="3" xfId="0" applyNumberFormat="1" applyFont="1" applyFill="1" applyBorder="1"/>
    <xf numFmtId="0" fontId="18" fillId="0" borderId="13" xfId="1" applyFont="1" applyFill="1" applyBorder="1" applyAlignment="1">
      <alignment horizontal="center"/>
    </xf>
    <xf numFmtId="166" fontId="14" fillId="6" borderId="23" xfId="0" applyNumberFormat="1" applyFont="1" applyFill="1" applyBorder="1"/>
    <xf numFmtId="166" fontId="14" fillId="6" borderId="26" xfId="0" applyNumberFormat="1" applyFont="1" applyFill="1" applyBorder="1"/>
    <xf numFmtId="166" fontId="14" fillId="6" borderId="3" xfId="0" applyNumberFormat="1" applyFont="1" applyFill="1" applyBorder="1"/>
    <xf numFmtId="166" fontId="16" fillId="4" borderId="27" xfId="0" applyNumberFormat="1" applyFont="1" applyFill="1" applyBorder="1"/>
    <xf numFmtId="166" fontId="16" fillId="4" borderId="1" xfId="0" applyNumberFormat="1" applyFont="1" applyFill="1" applyBorder="1"/>
    <xf numFmtId="0" fontId="19" fillId="4" borderId="9" xfId="1" applyFont="1" applyFill="1" applyBorder="1" applyAlignment="1">
      <alignment horizontal="center"/>
    </xf>
    <xf numFmtId="3" fontId="24" fillId="0" borderId="13" xfId="1" applyNumberFormat="1" applyFont="1" applyFill="1" applyBorder="1"/>
    <xf numFmtId="3" fontId="24" fillId="0" borderId="13" xfId="0" applyNumberFormat="1" applyFont="1" applyBorder="1"/>
    <xf numFmtId="3" fontId="22" fillId="4" borderId="6" xfId="0" applyNumberFormat="1" applyFont="1" applyFill="1" applyBorder="1"/>
    <xf numFmtId="0" fontId="19" fillId="3" borderId="28" xfId="1" applyFont="1" applyFill="1" applyBorder="1" applyAlignment="1">
      <alignment horizontal="center"/>
    </xf>
    <xf numFmtId="3" fontId="19" fillId="3" borderId="29" xfId="1" applyNumberFormat="1" applyFont="1" applyFill="1" applyBorder="1"/>
    <xf numFmtId="3" fontId="21" fillId="4" borderId="6" xfId="1" applyNumberFormat="1" applyFont="1" applyFill="1" applyBorder="1"/>
    <xf numFmtId="3" fontId="23" fillId="4" borderId="6" xfId="0" applyNumberFormat="1" applyFont="1" applyFill="1" applyBorder="1"/>
    <xf numFmtId="3" fontId="23" fillId="4" borderId="17" xfId="0" applyNumberFormat="1" applyFont="1" applyFill="1" applyBorder="1"/>
    <xf numFmtId="0" fontId="5" fillId="0" borderId="21" xfId="1" applyFont="1" applyBorder="1" applyAlignment="1">
      <alignment horizontal="center"/>
    </xf>
    <xf numFmtId="3" fontId="21" fillId="3" borderId="31" xfId="1" applyNumberFormat="1" applyFont="1" applyFill="1" applyBorder="1"/>
    <xf numFmtId="0" fontId="5" fillId="0" borderId="24" xfId="1" applyFont="1" applyBorder="1" applyAlignment="1">
      <alignment horizontal="center"/>
    </xf>
    <xf numFmtId="3" fontId="20" fillId="3" borderId="32" xfId="1" applyNumberFormat="1" applyFont="1" applyFill="1" applyBorder="1"/>
    <xf numFmtId="3" fontId="21" fillId="4" borderId="26" xfId="1" applyNumberFormat="1" applyFont="1" applyFill="1" applyBorder="1"/>
    <xf numFmtId="0" fontId="5" fillId="0" borderId="5" xfId="1" applyFont="1" applyBorder="1" applyAlignment="1">
      <alignment horizontal="center"/>
    </xf>
    <xf numFmtId="3" fontId="20" fillId="3" borderId="30" xfId="1" applyNumberFormat="1" applyFont="1" applyFill="1" applyBorder="1"/>
    <xf numFmtId="3" fontId="25" fillId="4" borderId="23" xfId="0" applyNumberFormat="1" applyFont="1" applyFill="1" applyBorder="1" applyAlignment="1">
      <alignment horizontal="right" vertical="center"/>
    </xf>
    <xf numFmtId="3" fontId="25" fillId="4" borderId="26" xfId="0" applyNumberFormat="1" applyFont="1" applyFill="1" applyBorder="1" applyAlignment="1">
      <alignment horizontal="right" vertical="center"/>
    </xf>
    <xf numFmtId="3" fontId="20" fillId="3" borderId="31" xfId="1" applyNumberFormat="1" applyFont="1" applyFill="1" applyBorder="1"/>
    <xf numFmtId="3" fontId="19" fillId="3" borderId="33" xfId="1" applyNumberFormat="1" applyFont="1" applyFill="1" applyBorder="1"/>
    <xf numFmtId="3" fontId="21" fillId="4" borderId="39" xfId="1" applyNumberFormat="1" applyFont="1" applyFill="1" applyBorder="1"/>
    <xf numFmtId="3" fontId="21" fillId="4" borderId="41" xfId="1" applyNumberFormat="1" applyFont="1" applyFill="1" applyBorder="1"/>
    <xf numFmtId="3" fontId="22" fillId="4" borderId="26" xfId="0" applyNumberFormat="1" applyFont="1" applyFill="1" applyBorder="1"/>
    <xf numFmtId="165" fontId="20" fillId="3" borderId="38" xfId="1" applyNumberFormat="1" applyFont="1" applyFill="1" applyBorder="1"/>
    <xf numFmtId="165" fontId="22" fillId="4" borderId="40" xfId="0" applyNumberFormat="1" applyFont="1" applyFill="1" applyBorder="1"/>
    <xf numFmtId="165" fontId="20" fillId="3" borderId="32" xfId="1" applyNumberFormat="1" applyFont="1" applyFill="1" applyBorder="1"/>
    <xf numFmtId="165" fontId="22" fillId="4" borderId="41" xfId="0" applyNumberFormat="1" applyFont="1" applyFill="1" applyBorder="1"/>
    <xf numFmtId="165" fontId="21" fillId="3" borderId="32" xfId="1" applyNumberFormat="1" applyFont="1" applyFill="1" applyBorder="1"/>
    <xf numFmtId="165" fontId="22" fillId="4" borderId="26" xfId="0" applyNumberFormat="1" applyFont="1" applyFill="1" applyBorder="1"/>
    <xf numFmtId="165" fontId="20" fillId="3" borderId="30" xfId="1" applyNumberFormat="1" applyFont="1" applyFill="1" applyBorder="1"/>
    <xf numFmtId="165" fontId="25" fillId="4" borderId="6" xfId="0" applyNumberFormat="1" applyFont="1" applyFill="1" applyBorder="1"/>
    <xf numFmtId="165" fontId="19" fillId="3" borderId="30" xfId="1" applyNumberFormat="1" applyFont="1" applyFill="1" applyBorder="1"/>
    <xf numFmtId="165" fontId="23" fillId="4" borderId="1" xfId="0" applyNumberFormat="1" applyFont="1" applyFill="1" applyBorder="1"/>
    <xf numFmtId="165" fontId="24" fillId="0" borderId="13" xfId="1" applyNumberFormat="1" applyFont="1" applyFill="1" applyBorder="1"/>
    <xf numFmtId="165" fontId="24" fillId="0" borderId="12" xfId="1" applyNumberFormat="1" applyFont="1" applyFill="1" applyBorder="1"/>
    <xf numFmtId="7" fontId="24" fillId="0" borderId="13" xfId="0" applyNumberFormat="1" applyFont="1" applyBorder="1"/>
    <xf numFmtId="165" fontId="14" fillId="6" borderId="21" xfId="0" applyNumberFormat="1" applyFont="1" applyFill="1" applyBorder="1" applyAlignment="1">
      <alignment horizontal="center" vertical="center"/>
    </xf>
    <xf numFmtId="165" fontId="14" fillId="6" borderId="24" xfId="0" applyNumberFormat="1" applyFont="1" applyFill="1" applyBorder="1" applyAlignment="1">
      <alignment horizontal="center" vertical="center"/>
    </xf>
    <xf numFmtId="165" fontId="14" fillId="6" borderId="7" xfId="0" applyNumberFormat="1" applyFont="1" applyFill="1" applyBorder="1" applyAlignment="1">
      <alignment horizontal="center" vertical="center"/>
    </xf>
    <xf numFmtId="165" fontId="14" fillId="6" borderId="5" xfId="0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vertical="center"/>
    </xf>
    <xf numFmtId="3" fontId="26" fillId="6" borderId="43" xfId="1" applyNumberFormat="1" applyFont="1" applyFill="1" applyBorder="1" applyAlignment="1">
      <alignment horizontal="center" vertical="center"/>
    </xf>
    <xf numFmtId="165" fontId="14" fillId="6" borderId="21" xfId="0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3" fontId="26" fillId="6" borderId="42" xfId="1" applyNumberFormat="1" applyFont="1" applyFill="1" applyBorder="1" applyAlignment="1">
      <alignment horizontal="center" vertical="center"/>
    </xf>
    <xf numFmtId="165" fontId="14" fillId="6" borderId="24" xfId="0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3" fontId="26" fillId="6" borderId="5" xfId="1" applyNumberFormat="1" applyFont="1" applyFill="1" applyBorder="1" applyAlignment="1">
      <alignment horizontal="center" vertical="center"/>
    </xf>
    <xf numFmtId="165" fontId="14" fillId="6" borderId="44" xfId="0" applyNumberFormat="1" applyFont="1" applyFill="1" applyBorder="1" applyAlignment="1">
      <alignment vertical="center"/>
    </xf>
    <xf numFmtId="3" fontId="14" fillId="6" borderId="43" xfId="1" applyNumberFormat="1" applyFont="1" applyFill="1" applyBorder="1" applyAlignment="1">
      <alignment horizontal="center" vertical="center"/>
    </xf>
    <xf numFmtId="3" fontId="14" fillId="6" borderId="42" xfId="1" applyNumberFormat="1" applyFont="1" applyFill="1" applyBorder="1" applyAlignment="1">
      <alignment horizontal="center" vertical="center"/>
    </xf>
    <xf numFmtId="3" fontId="14" fillId="6" borderId="44" xfId="1" applyNumberFormat="1" applyFont="1" applyFill="1" applyBorder="1" applyAlignment="1">
      <alignment horizontal="center" vertical="center"/>
    </xf>
    <xf numFmtId="165" fontId="14" fillId="6" borderId="44" xfId="0" applyNumberFormat="1" applyFont="1" applyFill="1" applyBorder="1" applyAlignment="1">
      <alignment horizontal="center" vertical="center"/>
    </xf>
    <xf numFmtId="0" fontId="27" fillId="0" borderId="21" xfId="1" applyFont="1" applyBorder="1"/>
    <xf numFmtId="0" fontId="27" fillId="0" borderId="24" xfId="1" applyFont="1" applyBorder="1"/>
    <xf numFmtId="0" fontId="27" fillId="0" borderId="5" xfId="1" applyFont="1" applyBorder="1"/>
    <xf numFmtId="0" fontId="29" fillId="4" borderId="1" xfId="1" applyFont="1" applyFill="1" applyBorder="1" applyAlignment="1">
      <alignment vertical="center"/>
    </xf>
    <xf numFmtId="3" fontId="30" fillId="4" borderId="14" xfId="1" applyNumberFormat="1" applyFont="1" applyFill="1" applyBorder="1" applyAlignment="1">
      <alignment horizontal="center" vertical="center"/>
    </xf>
    <xf numFmtId="165" fontId="30" fillId="4" borderId="14" xfId="0" applyNumberFormat="1" applyFont="1" applyFill="1" applyBorder="1" applyAlignment="1">
      <alignment horizontal="center" vertical="center"/>
    </xf>
    <xf numFmtId="165" fontId="30" fillId="4" borderId="4" xfId="0" applyNumberFormat="1" applyFont="1" applyFill="1" applyBorder="1" applyAlignment="1">
      <alignment horizontal="center" vertical="center"/>
    </xf>
    <xf numFmtId="165" fontId="20" fillId="3" borderId="31" xfId="1" applyNumberFormat="1" applyFont="1" applyFill="1" applyBorder="1"/>
    <xf numFmtId="7" fontId="25" fillId="4" borderId="23" xfId="0" applyNumberFormat="1" applyFont="1" applyFill="1" applyBorder="1" applyAlignment="1">
      <alignment horizontal="right" vertical="center"/>
    </xf>
    <xf numFmtId="7" fontId="25" fillId="4" borderId="26" xfId="0" applyNumberFormat="1" applyFont="1" applyFill="1" applyBorder="1" applyAlignment="1">
      <alignment horizontal="right" vertical="center"/>
    </xf>
    <xf numFmtId="7" fontId="22" fillId="4" borderId="26" xfId="0" applyNumberFormat="1" applyFont="1" applyFill="1" applyBorder="1"/>
    <xf numFmtId="7" fontId="22" fillId="4" borderId="6" xfId="0" applyNumberFormat="1" applyFont="1" applyFill="1" applyBorder="1"/>
    <xf numFmtId="7" fontId="24" fillId="0" borderId="13" xfId="0" applyNumberFormat="1" applyFont="1" applyFill="1" applyBorder="1"/>
    <xf numFmtId="165" fontId="19" fillId="3" borderId="33" xfId="1" applyNumberFormat="1" applyFont="1" applyFill="1" applyBorder="1"/>
    <xf numFmtId="7" fontId="23" fillId="4" borderId="17" xfId="0" applyNumberFormat="1" applyFont="1" applyFill="1" applyBorder="1"/>
    <xf numFmtId="0" fontId="16" fillId="3" borderId="19" xfId="0" applyFont="1" applyFill="1" applyBorder="1"/>
    <xf numFmtId="166" fontId="16" fillId="3" borderId="27" xfId="0" applyNumberFormat="1" applyFont="1" applyFill="1" applyBorder="1"/>
    <xf numFmtId="3" fontId="16" fillId="3" borderId="19" xfId="0" applyNumberFormat="1" applyFont="1" applyFill="1" applyBorder="1"/>
    <xf numFmtId="165" fontId="16" fillId="3" borderId="27" xfId="0" applyNumberFormat="1" applyFont="1" applyFill="1" applyBorder="1"/>
    <xf numFmtId="166" fontId="16" fillId="3" borderId="1" xfId="0" applyNumberFormat="1" applyFont="1" applyFill="1" applyBorder="1"/>
    <xf numFmtId="0" fontId="29" fillId="3" borderId="1" xfId="1" applyFont="1" applyFill="1" applyBorder="1" applyAlignment="1">
      <alignment vertical="center"/>
    </xf>
    <xf numFmtId="3" fontId="30" fillId="3" borderId="14" xfId="1" applyNumberFormat="1" applyFont="1" applyFill="1" applyBorder="1" applyAlignment="1">
      <alignment horizontal="center" vertical="center"/>
    </xf>
    <xf numFmtId="165" fontId="30" fillId="3" borderId="14" xfId="0" applyNumberFormat="1" applyFont="1" applyFill="1" applyBorder="1" applyAlignment="1">
      <alignment horizontal="center" vertical="center"/>
    </xf>
    <xf numFmtId="165" fontId="30" fillId="3" borderId="4" xfId="0" applyNumberFormat="1" applyFont="1" applyFill="1" applyBorder="1" applyAlignment="1">
      <alignment horizontal="center" vertical="center"/>
    </xf>
    <xf numFmtId="0" fontId="16" fillId="7" borderId="19" xfId="0" applyFont="1" applyFill="1" applyBorder="1"/>
    <xf numFmtId="166" fontId="16" fillId="7" borderId="27" xfId="0" applyNumberFormat="1" applyFont="1" applyFill="1" applyBorder="1"/>
    <xf numFmtId="3" fontId="16" fillId="7" borderId="19" xfId="0" applyNumberFormat="1" applyFont="1" applyFill="1" applyBorder="1"/>
    <xf numFmtId="165" fontId="16" fillId="7" borderId="27" xfId="0" applyNumberFormat="1" applyFont="1" applyFill="1" applyBorder="1"/>
    <xf numFmtId="166" fontId="16" fillId="7" borderId="1" xfId="0" applyNumberFormat="1" applyFont="1" applyFill="1" applyBorder="1"/>
    <xf numFmtId="0" fontId="29" fillId="7" borderId="1" xfId="1" applyFont="1" applyFill="1" applyBorder="1" applyAlignment="1">
      <alignment vertical="center"/>
    </xf>
    <xf numFmtId="3" fontId="30" fillId="7" borderId="14" xfId="1" applyNumberFormat="1" applyFont="1" applyFill="1" applyBorder="1" applyAlignment="1">
      <alignment horizontal="center" vertical="center"/>
    </xf>
    <xf numFmtId="165" fontId="30" fillId="7" borderId="14" xfId="0" applyNumberFormat="1" applyFont="1" applyFill="1" applyBorder="1" applyAlignment="1">
      <alignment horizontal="center" vertical="center"/>
    </xf>
    <xf numFmtId="165" fontId="30" fillId="7" borderId="4" xfId="0" applyNumberFormat="1" applyFont="1" applyFill="1" applyBorder="1" applyAlignment="1">
      <alignment horizontal="center" vertical="center"/>
    </xf>
    <xf numFmtId="0" fontId="19" fillId="7" borderId="28" xfId="1" applyFont="1" applyFill="1" applyBorder="1" applyAlignment="1">
      <alignment horizontal="center"/>
    </xf>
    <xf numFmtId="3" fontId="20" fillId="7" borderId="31" xfId="1" applyNumberFormat="1" applyFont="1" applyFill="1" applyBorder="1"/>
    <xf numFmtId="3" fontId="20" fillId="7" borderId="32" xfId="1" applyNumberFormat="1" applyFont="1" applyFill="1" applyBorder="1"/>
    <xf numFmtId="3" fontId="20" fillId="7" borderId="30" xfId="1" applyNumberFormat="1" applyFont="1" applyFill="1" applyBorder="1"/>
    <xf numFmtId="3" fontId="19" fillId="7" borderId="29" xfId="1" applyNumberFormat="1" applyFont="1" applyFill="1" applyBorder="1"/>
    <xf numFmtId="3" fontId="19" fillId="7" borderId="33" xfId="1" applyNumberFormat="1" applyFont="1" applyFill="1" applyBorder="1"/>
    <xf numFmtId="0" fontId="16" fillId="8" borderId="19" xfId="0" applyFont="1" applyFill="1" applyBorder="1"/>
    <xf numFmtId="166" fontId="16" fillId="8" borderId="27" xfId="0" applyNumberFormat="1" applyFont="1" applyFill="1" applyBorder="1"/>
    <xf numFmtId="3" fontId="16" fillId="8" borderId="19" xfId="0" applyNumberFormat="1" applyFont="1" applyFill="1" applyBorder="1"/>
    <xf numFmtId="165" fontId="16" fillId="8" borderId="27" xfId="0" applyNumberFormat="1" applyFont="1" applyFill="1" applyBorder="1"/>
    <xf numFmtId="166" fontId="16" fillId="8" borderId="1" xfId="0" applyNumberFormat="1" applyFont="1" applyFill="1" applyBorder="1"/>
    <xf numFmtId="0" fontId="29" fillId="8" borderId="1" xfId="1" applyFont="1" applyFill="1" applyBorder="1" applyAlignment="1">
      <alignment vertical="center"/>
    </xf>
    <xf numFmtId="3" fontId="30" fillId="8" borderId="14" xfId="1" applyNumberFormat="1" applyFont="1" applyFill="1" applyBorder="1" applyAlignment="1">
      <alignment horizontal="center" vertical="center"/>
    </xf>
    <xf numFmtId="165" fontId="30" fillId="8" borderId="14" xfId="0" applyNumberFormat="1" applyFont="1" applyFill="1" applyBorder="1" applyAlignment="1">
      <alignment horizontal="center" vertical="center"/>
    </xf>
    <xf numFmtId="165" fontId="30" fillId="8" borderId="4" xfId="0" applyNumberFormat="1" applyFont="1" applyFill="1" applyBorder="1" applyAlignment="1">
      <alignment horizontal="center" vertical="center"/>
    </xf>
    <xf numFmtId="0" fontId="19" fillId="8" borderId="28" xfId="1" applyFont="1" applyFill="1" applyBorder="1" applyAlignment="1">
      <alignment horizontal="center"/>
    </xf>
    <xf numFmtId="3" fontId="22" fillId="8" borderId="31" xfId="0" applyNumberFormat="1" applyFont="1" applyFill="1" applyBorder="1"/>
    <xf numFmtId="3" fontId="22" fillId="8" borderId="32" xfId="0" applyNumberFormat="1" applyFont="1" applyFill="1" applyBorder="1"/>
    <xf numFmtId="3" fontId="22" fillId="8" borderId="30" xfId="0" applyNumberFormat="1" applyFont="1" applyFill="1" applyBorder="1"/>
    <xf numFmtId="3" fontId="23" fillId="8" borderId="30" xfId="0" applyNumberFormat="1" applyFont="1" applyFill="1" applyBorder="1"/>
    <xf numFmtId="165" fontId="22" fillId="8" borderId="38" xfId="0" applyNumberFormat="1" applyFont="1" applyFill="1" applyBorder="1"/>
    <xf numFmtId="165" fontId="22" fillId="8" borderId="32" xfId="0" applyNumberFormat="1" applyFont="1" applyFill="1" applyBorder="1"/>
    <xf numFmtId="165" fontId="25" fillId="8" borderId="30" xfId="0" applyNumberFormat="1" applyFont="1" applyFill="1" applyBorder="1"/>
    <xf numFmtId="165" fontId="23" fillId="8" borderId="30" xfId="0" applyNumberFormat="1" applyFont="1" applyFill="1" applyBorder="1"/>
    <xf numFmtId="7" fontId="25" fillId="8" borderId="31" xfId="0" applyNumberFormat="1" applyFont="1" applyFill="1" applyBorder="1" applyAlignment="1">
      <alignment horizontal="right" vertical="center"/>
    </xf>
    <xf numFmtId="7" fontId="25" fillId="8" borderId="32" xfId="0" applyNumberFormat="1" applyFont="1" applyFill="1" applyBorder="1" applyAlignment="1">
      <alignment horizontal="right" vertical="center"/>
    </xf>
    <xf numFmtId="7" fontId="22" fillId="8" borderId="32" xfId="0" applyNumberFormat="1" applyFont="1" applyFill="1" applyBorder="1"/>
    <xf numFmtId="7" fontId="22" fillId="8" borderId="30" xfId="0" applyNumberFormat="1" applyFont="1" applyFill="1" applyBorder="1"/>
    <xf numFmtId="7" fontId="23" fillId="8" borderId="33" xfId="0" applyNumberFormat="1" applyFont="1" applyFill="1" applyBorder="1"/>
    <xf numFmtId="165" fontId="20" fillId="7" borderId="38" xfId="1" applyNumberFormat="1" applyFont="1" applyFill="1" applyBorder="1"/>
    <xf numFmtId="165" fontId="20" fillId="7" borderId="32" xfId="1" applyNumberFormat="1" applyFont="1" applyFill="1" applyBorder="1"/>
    <xf numFmtId="165" fontId="20" fillId="7" borderId="30" xfId="1" applyNumberFormat="1" applyFont="1" applyFill="1" applyBorder="1"/>
    <xf numFmtId="165" fontId="19" fillId="7" borderId="29" xfId="1" applyNumberFormat="1" applyFont="1" applyFill="1" applyBorder="1"/>
    <xf numFmtId="165" fontId="20" fillId="7" borderId="31" xfId="1" applyNumberFormat="1" applyFont="1" applyFill="1" applyBorder="1"/>
    <xf numFmtId="165" fontId="19" fillId="7" borderId="33" xfId="1" applyNumberFormat="1" applyFont="1" applyFill="1" applyBorder="1"/>
    <xf numFmtId="3" fontId="25" fillId="8" borderId="34" xfId="0" applyNumberFormat="1" applyFont="1" applyFill="1" applyBorder="1" applyAlignment="1">
      <alignment horizontal="right" vertical="center"/>
    </xf>
    <xf numFmtId="3" fontId="25" fillId="8" borderId="35" xfId="0" applyNumberFormat="1" applyFont="1" applyFill="1" applyBorder="1" applyAlignment="1">
      <alignment horizontal="right" vertical="center"/>
    </xf>
    <xf numFmtId="3" fontId="22" fillId="8" borderId="35" xfId="0" applyNumberFormat="1" applyFont="1" applyFill="1" applyBorder="1"/>
    <xf numFmtId="3" fontId="22" fillId="8" borderId="36" xfId="0" applyNumberFormat="1" applyFont="1" applyFill="1" applyBorder="1"/>
    <xf numFmtId="3" fontId="23" fillId="8" borderId="37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9" fontId="16" fillId="7" borderId="14" xfId="0" applyNumberFormat="1" applyFont="1" applyFill="1" applyBorder="1" applyAlignment="1">
      <alignment horizontal="center"/>
    </xf>
    <xf numFmtId="49" fontId="16" fillId="7" borderId="1" xfId="0" applyNumberFormat="1" applyFont="1" applyFill="1" applyBorder="1" applyAlignment="1">
      <alignment horizontal="center"/>
    </xf>
    <xf numFmtId="0" fontId="31" fillId="7" borderId="14" xfId="1" applyFont="1" applyFill="1" applyBorder="1" applyAlignment="1">
      <alignment horizontal="center" vertical="center"/>
    </xf>
    <xf numFmtId="0" fontId="31" fillId="7" borderId="2" xfId="1" applyFont="1" applyFill="1" applyBorder="1" applyAlignment="1">
      <alignment horizontal="center" vertical="center"/>
    </xf>
    <xf numFmtId="0" fontId="31" fillId="7" borderId="1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top" wrapText="1"/>
    </xf>
    <xf numFmtId="0" fontId="13" fillId="5" borderId="5" xfId="1" applyFont="1" applyFill="1" applyBorder="1" applyAlignment="1">
      <alignment horizontal="center" vertical="top" wrapText="1"/>
    </xf>
    <xf numFmtId="49" fontId="16" fillId="3" borderId="14" xfId="0" applyNumberFormat="1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31" fillId="3" borderId="14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/>
    </xf>
    <xf numFmtId="0" fontId="31" fillId="3" borderId="1" xfId="1" applyFont="1" applyFill="1" applyBorder="1" applyAlignment="1">
      <alignment horizontal="center" vertical="center"/>
    </xf>
    <xf numFmtId="49" fontId="16" fillId="8" borderId="14" xfId="0" applyNumberFormat="1" applyFont="1" applyFill="1" applyBorder="1" applyAlignment="1">
      <alignment horizontal="center"/>
    </xf>
    <xf numFmtId="49" fontId="16" fillId="8" borderId="1" xfId="0" applyNumberFormat="1" applyFont="1" applyFill="1" applyBorder="1" applyAlignment="1">
      <alignment horizontal="center"/>
    </xf>
    <xf numFmtId="0" fontId="31" fillId="8" borderId="14" xfId="1" applyFont="1" applyFill="1" applyBorder="1" applyAlignment="1">
      <alignment horizontal="center" vertical="center"/>
    </xf>
    <xf numFmtId="0" fontId="31" fillId="8" borderId="2" xfId="1" applyFont="1" applyFill="1" applyBorder="1" applyAlignment="1">
      <alignment horizontal="center" vertical="center"/>
    </xf>
    <xf numFmtId="0" fontId="31" fillId="8" borderId="1" xfId="1" applyFont="1" applyFill="1" applyBorder="1" applyAlignment="1">
      <alignment horizontal="center" vertical="center"/>
    </xf>
    <xf numFmtId="49" fontId="16" fillId="4" borderId="14" xfId="0" applyNumberFormat="1" applyFont="1" applyFill="1" applyBorder="1" applyAlignment="1">
      <alignment horizontal="center"/>
    </xf>
    <xf numFmtId="49" fontId="16" fillId="4" borderId="1" xfId="0" applyNumberFormat="1" applyFont="1" applyFill="1" applyBorder="1" applyAlignment="1">
      <alignment horizontal="center"/>
    </xf>
    <xf numFmtId="0" fontId="31" fillId="4" borderId="14" xfId="1" applyFont="1" applyFill="1" applyBorder="1" applyAlignment="1">
      <alignment horizontal="center" vertical="center"/>
    </xf>
    <xf numFmtId="0" fontId="31" fillId="4" borderId="2" xfId="1" applyFont="1" applyFill="1" applyBorder="1" applyAlignment="1">
      <alignment horizontal="center" vertical="center"/>
    </xf>
    <xf numFmtId="0" fontId="31" fillId="4" borderId="1" xfId="1" applyFont="1" applyFill="1" applyBorder="1" applyAlignment="1">
      <alignment horizontal="center" vertical="center"/>
    </xf>
    <xf numFmtId="0" fontId="32" fillId="0" borderId="16" xfId="1" applyFont="1" applyBorder="1" applyAlignment="1">
      <alignment horizontal="center"/>
    </xf>
    <xf numFmtId="0" fontId="32" fillId="0" borderId="10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3" fillId="0" borderId="0" xfId="1" applyFont="1" applyAlignment="1">
      <alignment horizontal="center" wrapText="1"/>
    </xf>
  </cellXfs>
  <cellStyles count="6">
    <cellStyle name="Hypertextový odkaz" xfId="2"/>
    <cellStyle name="Mena 2" xfId="3"/>
    <cellStyle name="Normálna" xfId="0" builtinId="0"/>
    <cellStyle name="Normálna 2" xfId="1"/>
    <cellStyle name="normálne_platby_5.rok" xfId="4"/>
    <cellStyle name="Sledovaný hypertextový odkaz" xfId="5"/>
  </cellStyles>
  <dxfs count="0"/>
  <tableStyles count="0" defaultTableStyle="TableStyleMedium2" defaultPivotStyle="PivotStyleLight16"/>
  <colors>
    <mruColors>
      <color rgb="FFC1F2AE"/>
      <color rgb="FFFFFF99"/>
      <color rgb="FFFFFFCC"/>
      <color rgb="FFCCFFFF"/>
      <color rgb="FFFFCCCC"/>
      <color rgb="FF59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4"/>
  <sheetViews>
    <sheetView zoomScaleNormal="100" workbookViewId="0">
      <selection activeCell="C2" sqref="C2:D2"/>
    </sheetView>
  </sheetViews>
  <sheetFormatPr defaultColWidth="9.140625" defaultRowHeight="15" x14ac:dyDescent="0.25"/>
  <cols>
    <col min="1" max="1" width="5.140625" customWidth="1"/>
    <col min="2" max="2" width="4" customWidth="1"/>
    <col min="3" max="3" width="6.7109375" customWidth="1"/>
    <col min="4" max="4" width="13.7109375" customWidth="1"/>
    <col min="5" max="5" width="6.7109375" customWidth="1"/>
    <col min="6" max="6" width="13.7109375" customWidth="1"/>
    <col min="7" max="7" width="6.7109375" customWidth="1"/>
    <col min="8" max="8" width="13.7109375" customWidth="1"/>
    <col min="9" max="9" width="6.7109375" customWidth="1"/>
    <col min="10" max="10" width="13.7109375" customWidth="1"/>
    <col min="11" max="11" width="6.7109375" customWidth="1"/>
    <col min="12" max="12" width="13.7109375" customWidth="1"/>
    <col min="13" max="13" width="21.140625" customWidth="1"/>
    <col min="14" max="14" width="4.5703125" customWidth="1"/>
    <col min="15" max="17" width="12.7109375" customWidth="1"/>
    <col min="18" max="18" width="4.42578125" customWidth="1"/>
    <col min="19" max="21" width="12.7109375" customWidth="1"/>
  </cols>
  <sheetData>
    <row r="1" spans="2:21" ht="15.75" thickBot="1" x14ac:dyDescent="0.3"/>
    <row r="2" spans="2:21" ht="16.5" thickBot="1" x14ac:dyDescent="0.3">
      <c r="B2" s="172"/>
      <c r="C2" s="174" t="s">
        <v>65</v>
      </c>
      <c r="D2" s="175"/>
      <c r="E2" s="174" t="s">
        <v>66</v>
      </c>
      <c r="F2" s="175"/>
      <c r="G2" s="174" t="s">
        <v>67</v>
      </c>
      <c r="H2" s="175"/>
      <c r="I2" s="174" t="s">
        <v>68</v>
      </c>
      <c r="J2" s="175"/>
      <c r="K2" s="174" t="s">
        <v>69</v>
      </c>
      <c r="L2" s="175"/>
      <c r="N2" s="18"/>
      <c r="O2" s="176" t="s">
        <v>75</v>
      </c>
      <c r="P2" s="177"/>
      <c r="Q2" s="177"/>
      <c r="R2" s="177"/>
      <c r="S2" s="177"/>
      <c r="T2" s="177"/>
      <c r="U2" s="178"/>
    </row>
    <row r="3" spans="2:21" ht="16.5" customHeight="1" thickBot="1" x14ac:dyDescent="0.3">
      <c r="B3" s="173"/>
      <c r="C3" s="26" t="s">
        <v>36</v>
      </c>
      <c r="D3" s="27" t="s">
        <v>32</v>
      </c>
      <c r="E3" s="26" t="s">
        <v>36</v>
      </c>
      <c r="F3" s="27" t="s">
        <v>32</v>
      </c>
      <c r="G3" s="26" t="s">
        <v>36</v>
      </c>
      <c r="H3" s="27" t="s">
        <v>32</v>
      </c>
      <c r="I3" s="26" t="s">
        <v>36</v>
      </c>
      <c r="J3" s="27" t="s">
        <v>32</v>
      </c>
      <c r="K3" s="26" t="s">
        <v>36</v>
      </c>
      <c r="L3" s="27" t="s">
        <v>32</v>
      </c>
      <c r="N3" s="24"/>
      <c r="O3" s="179" t="s">
        <v>33</v>
      </c>
      <c r="P3" s="179" t="s">
        <v>34</v>
      </c>
      <c r="Q3" s="179" t="s">
        <v>35</v>
      </c>
      <c r="R3" s="29"/>
      <c r="S3" s="179" t="s">
        <v>33</v>
      </c>
      <c r="T3" s="179" t="s">
        <v>34</v>
      </c>
      <c r="U3" s="179" t="s">
        <v>35</v>
      </c>
    </row>
    <row r="4" spans="2:21" ht="16.5" customHeight="1" thickBot="1" x14ac:dyDescent="0.3">
      <c r="B4" s="99" t="s">
        <v>13</v>
      </c>
      <c r="C4" s="34">
        <v>104</v>
      </c>
      <c r="D4" s="41">
        <v>4470.43</v>
      </c>
      <c r="E4" s="34">
        <v>104</v>
      </c>
      <c r="F4" s="41">
        <v>4493.84</v>
      </c>
      <c r="G4" s="34">
        <v>105</v>
      </c>
      <c r="H4" s="35">
        <v>4535.97</v>
      </c>
      <c r="I4" s="34">
        <v>104</v>
      </c>
      <c r="J4" s="41">
        <v>4451.71</v>
      </c>
      <c r="K4" s="34">
        <v>104</v>
      </c>
      <c r="L4" s="41">
        <v>4451.71</v>
      </c>
      <c r="N4" s="12"/>
      <c r="O4" s="180"/>
      <c r="P4" s="180"/>
      <c r="Q4" s="180"/>
      <c r="R4" s="30"/>
      <c r="S4" s="180"/>
      <c r="T4" s="180"/>
      <c r="U4" s="180"/>
    </row>
    <row r="5" spans="2:21" ht="15.75" customHeight="1" x14ac:dyDescent="0.25">
      <c r="B5" s="100" t="s">
        <v>14</v>
      </c>
      <c r="C5" s="36">
        <v>41</v>
      </c>
      <c r="D5" s="42">
        <v>1558.85</v>
      </c>
      <c r="E5" s="36">
        <v>47</v>
      </c>
      <c r="F5" s="42">
        <v>1718.03</v>
      </c>
      <c r="G5" s="36">
        <v>46</v>
      </c>
      <c r="H5" s="37">
        <v>1694.62</v>
      </c>
      <c r="I5" s="36">
        <v>45</v>
      </c>
      <c r="J5" s="42">
        <v>1652.49</v>
      </c>
      <c r="K5" s="36">
        <v>45</v>
      </c>
      <c r="L5" s="42">
        <v>1652.49</v>
      </c>
      <c r="N5" s="86" t="s">
        <v>13</v>
      </c>
      <c r="O5" s="87">
        <f t="shared" ref="O5:P8" si="0">C4+E4+G4+I4+K4+C16+E16+G16+I16+K16</f>
        <v>1016</v>
      </c>
      <c r="P5" s="88">
        <f t="shared" si="0"/>
        <v>43810.229999999996</v>
      </c>
      <c r="Q5" s="82">
        <f>P5/O5</f>
        <v>43.120305118110231</v>
      </c>
      <c r="R5" s="86" t="s">
        <v>17</v>
      </c>
      <c r="S5" s="95">
        <f t="shared" ref="S5:T8" si="1">C8+E8+G8+I8+K8+C20+E20+G20+I20+K20</f>
        <v>1923</v>
      </c>
      <c r="T5" s="82">
        <f t="shared" si="1"/>
        <v>70738.710000000006</v>
      </c>
      <c r="U5" s="82">
        <f>T5/S5</f>
        <v>36.785600624024966</v>
      </c>
    </row>
    <row r="6" spans="2:21" ht="15.75" customHeight="1" x14ac:dyDescent="0.25">
      <c r="B6" s="100" t="s">
        <v>15</v>
      </c>
      <c r="C6" s="36">
        <v>149</v>
      </c>
      <c r="D6" s="42">
        <v>5210.33</v>
      </c>
      <c r="E6" s="36">
        <v>148</v>
      </c>
      <c r="F6" s="42">
        <v>5168.2</v>
      </c>
      <c r="G6" s="36">
        <v>148</v>
      </c>
      <c r="H6" s="37">
        <v>5168.2</v>
      </c>
      <c r="I6" s="36">
        <v>146</v>
      </c>
      <c r="J6" s="42">
        <v>5102.66</v>
      </c>
      <c r="K6" s="36">
        <v>146</v>
      </c>
      <c r="L6" s="42">
        <v>5102.66</v>
      </c>
      <c r="N6" s="89" t="s">
        <v>14</v>
      </c>
      <c r="O6" s="90">
        <f t="shared" si="0"/>
        <v>459</v>
      </c>
      <c r="P6" s="91">
        <f t="shared" si="0"/>
        <v>15649.83</v>
      </c>
      <c r="Q6" s="83">
        <f t="shared" ref="Q6:Q8" si="2">P6/O6</f>
        <v>34.09549019607843</v>
      </c>
      <c r="R6" s="89" t="s">
        <v>18</v>
      </c>
      <c r="S6" s="96">
        <f t="shared" si="1"/>
        <v>878</v>
      </c>
      <c r="T6" s="83">
        <f t="shared" si="1"/>
        <v>32342.05</v>
      </c>
      <c r="U6" s="83">
        <f t="shared" ref="U6:U9" si="3">T6/S6</f>
        <v>36.83604783599089</v>
      </c>
    </row>
    <row r="7" spans="2:21" ht="15.75" customHeight="1" x14ac:dyDescent="0.25">
      <c r="B7" s="100" t="s">
        <v>16</v>
      </c>
      <c r="C7" s="36">
        <v>133</v>
      </c>
      <c r="D7" s="42">
        <v>5266.33</v>
      </c>
      <c r="E7" s="36">
        <v>134</v>
      </c>
      <c r="F7" s="42">
        <v>5177.42</v>
      </c>
      <c r="G7" s="36">
        <v>131</v>
      </c>
      <c r="H7" s="37">
        <v>5088.47</v>
      </c>
      <c r="I7" s="36">
        <v>132</v>
      </c>
      <c r="J7" s="42">
        <v>5111.88</v>
      </c>
      <c r="K7" s="36">
        <v>132</v>
      </c>
      <c r="L7" s="42">
        <v>5111.88</v>
      </c>
      <c r="N7" s="89" t="s">
        <v>15</v>
      </c>
      <c r="O7" s="90">
        <f t="shared" si="0"/>
        <v>1744</v>
      </c>
      <c r="P7" s="91">
        <f t="shared" si="0"/>
        <v>66356.350000000006</v>
      </c>
      <c r="Q7" s="83">
        <f t="shared" si="2"/>
        <v>38.04836582568808</v>
      </c>
      <c r="R7" s="89" t="s">
        <v>19</v>
      </c>
      <c r="S7" s="96">
        <f t="shared" si="1"/>
        <v>926</v>
      </c>
      <c r="T7" s="83">
        <f t="shared" si="1"/>
        <v>37098.129999999997</v>
      </c>
      <c r="U7" s="83">
        <f t="shared" si="3"/>
        <v>40.062775377969757</v>
      </c>
    </row>
    <row r="8" spans="2:21" ht="15.75" customHeight="1" thickBot="1" x14ac:dyDescent="0.3">
      <c r="B8" s="100" t="s">
        <v>17</v>
      </c>
      <c r="C8" s="36">
        <v>183</v>
      </c>
      <c r="D8" s="42">
        <v>6343.23</v>
      </c>
      <c r="E8" s="36">
        <v>186</v>
      </c>
      <c r="F8" s="42">
        <v>6436.87</v>
      </c>
      <c r="G8" s="36">
        <v>186</v>
      </c>
      <c r="H8" s="37">
        <v>6413.46</v>
      </c>
      <c r="I8" s="36">
        <v>185</v>
      </c>
      <c r="J8" s="42">
        <v>6390.05</v>
      </c>
      <c r="K8" s="36">
        <v>183</v>
      </c>
      <c r="L8" s="42">
        <v>6268.35</v>
      </c>
      <c r="N8" s="92" t="s">
        <v>16</v>
      </c>
      <c r="O8" s="93">
        <f t="shared" si="0"/>
        <v>1326</v>
      </c>
      <c r="P8" s="94">
        <f t="shared" si="0"/>
        <v>53524.380000000012</v>
      </c>
      <c r="Q8" s="85">
        <f t="shared" si="2"/>
        <v>40.365294117647068</v>
      </c>
      <c r="R8" s="28" t="s">
        <v>20</v>
      </c>
      <c r="S8" s="97">
        <f t="shared" si="1"/>
        <v>348</v>
      </c>
      <c r="T8" s="98">
        <f t="shared" si="1"/>
        <v>12976.439999999999</v>
      </c>
      <c r="U8" s="84">
        <f t="shared" si="3"/>
        <v>37.288620689655168</v>
      </c>
    </row>
    <row r="9" spans="2:21" ht="17.25" thickBot="1" x14ac:dyDescent="0.3">
      <c r="B9" s="100" t="s">
        <v>18</v>
      </c>
      <c r="C9" s="36">
        <v>69</v>
      </c>
      <c r="D9" s="42">
        <v>2738.49</v>
      </c>
      <c r="E9" s="36">
        <v>81</v>
      </c>
      <c r="F9" s="42">
        <v>3169.17</v>
      </c>
      <c r="G9" s="36">
        <v>75</v>
      </c>
      <c r="H9" s="37">
        <v>2972.55</v>
      </c>
      <c r="I9" s="36">
        <v>75</v>
      </c>
      <c r="J9" s="42">
        <v>2972.55</v>
      </c>
      <c r="K9" s="36">
        <v>75</v>
      </c>
      <c r="L9" s="42">
        <v>2972.55</v>
      </c>
      <c r="N9" s="10"/>
      <c r="O9" s="22"/>
      <c r="P9" s="11"/>
      <c r="Q9" s="23"/>
      <c r="R9" s="128" t="s">
        <v>21</v>
      </c>
      <c r="S9" s="129">
        <f>O5+O6+O7+O8+S5+S6+S7+S8</f>
        <v>8620</v>
      </c>
      <c r="T9" s="130">
        <f>P5+P6+P7+P8+T5+T6+T7+T8</f>
        <v>332496.12</v>
      </c>
      <c r="U9" s="131">
        <f t="shared" si="3"/>
        <v>38.572635730858465</v>
      </c>
    </row>
    <row r="10" spans="2:21" x14ac:dyDescent="0.25">
      <c r="B10" s="100" t="s">
        <v>19</v>
      </c>
      <c r="C10" s="36">
        <v>76</v>
      </c>
      <c r="D10" s="42">
        <v>3014.68</v>
      </c>
      <c r="E10" s="36">
        <v>93</v>
      </c>
      <c r="F10" s="42">
        <v>3674.73</v>
      </c>
      <c r="G10" s="36">
        <v>88</v>
      </c>
      <c r="H10" s="37">
        <v>3309.59</v>
      </c>
      <c r="I10" s="36">
        <v>91</v>
      </c>
      <c r="J10" s="42">
        <v>3403.23</v>
      </c>
      <c r="K10" s="36">
        <v>89</v>
      </c>
      <c r="L10" s="42">
        <v>3356.41</v>
      </c>
    </row>
    <row r="11" spans="2:21" ht="15.75" thickBot="1" x14ac:dyDescent="0.3">
      <c r="B11" s="101" t="s">
        <v>20</v>
      </c>
      <c r="C11" s="38">
        <v>31</v>
      </c>
      <c r="D11" s="43">
        <v>1043.95</v>
      </c>
      <c r="E11" s="38">
        <v>31</v>
      </c>
      <c r="F11" s="43">
        <v>1043.95</v>
      </c>
      <c r="G11" s="38">
        <v>31</v>
      </c>
      <c r="H11" s="39">
        <v>1043.95</v>
      </c>
      <c r="I11" s="38">
        <v>33</v>
      </c>
      <c r="J11" s="43">
        <v>1128.21</v>
      </c>
      <c r="K11" s="38">
        <v>32</v>
      </c>
      <c r="L11" s="43">
        <v>1086.08</v>
      </c>
    </row>
    <row r="12" spans="2:21" ht="15.95" customHeight="1" thickBot="1" x14ac:dyDescent="0.3">
      <c r="B12" s="25" t="s">
        <v>21</v>
      </c>
      <c r="C12" s="123">
        <f>SUM(C4:C11)</f>
        <v>786</v>
      </c>
      <c r="D12" s="124">
        <f t="shared" ref="D12:L12" si="4">SUM(D4:D11)</f>
        <v>29646.290000000005</v>
      </c>
      <c r="E12" s="125">
        <f t="shared" si="4"/>
        <v>824</v>
      </c>
      <c r="F12" s="124">
        <f t="shared" si="4"/>
        <v>30882.21</v>
      </c>
      <c r="G12" s="125">
        <f t="shared" si="4"/>
        <v>810</v>
      </c>
      <c r="H12" s="126">
        <f t="shared" si="4"/>
        <v>30226.81</v>
      </c>
      <c r="I12" s="125">
        <f t="shared" si="4"/>
        <v>811</v>
      </c>
      <c r="J12" s="124">
        <f t="shared" si="4"/>
        <v>30212.78</v>
      </c>
      <c r="K12" s="125">
        <f t="shared" si="4"/>
        <v>806</v>
      </c>
      <c r="L12" s="127">
        <f t="shared" si="4"/>
        <v>30002.130000000005</v>
      </c>
    </row>
    <row r="13" spans="2:21" ht="18" customHeight="1" thickBot="1" x14ac:dyDescent="0.3"/>
    <row r="14" spans="2:21" ht="15.75" customHeight="1" thickBot="1" x14ac:dyDescent="0.3">
      <c r="B14" s="172"/>
      <c r="C14" s="174" t="s">
        <v>70</v>
      </c>
      <c r="D14" s="175"/>
      <c r="E14" s="174" t="s">
        <v>71</v>
      </c>
      <c r="F14" s="175"/>
      <c r="G14" s="174" t="s">
        <v>72</v>
      </c>
      <c r="H14" s="175"/>
      <c r="I14" s="174" t="s">
        <v>73</v>
      </c>
      <c r="J14" s="175"/>
      <c r="K14" s="174" t="s">
        <v>74</v>
      </c>
      <c r="L14" s="175"/>
    </row>
    <row r="15" spans="2:21" ht="15.75" customHeight="1" thickBot="1" x14ac:dyDescent="0.3">
      <c r="B15" s="173"/>
      <c r="C15" s="26" t="s">
        <v>36</v>
      </c>
      <c r="D15" s="27" t="s">
        <v>32</v>
      </c>
      <c r="E15" s="26" t="s">
        <v>36</v>
      </c>
      <c r="F15" s="27" t="s">
        <v>32</v>
      </c>
      <c r="G15" s="26" t="s">
        <v>36</v>
      </c>
      <c r="H15" s="27" t="s">
        <v>32</v>
      </c>
      <c r="I15" s="26" t="s">
        <v>36</v>
      </c>
      <c r="J15" s="27" t="s">
        <v>32</v>
      </c>
      <c r="K15" s="26" t="s">
        <v>36</v>
      </c>
      <c r="L15" s="27" t="s">
        <v>32</v>
      </c>
    </row>
    <row r="16" spans="2:21" ht="15.75" customHeight="1" x14ac:dyDescent="0.25">
      <c r="B16" s="99" t="s">
        <v>13</v>
      </c>
      <c r="C16" s="34">
        <v>103</v>
      </c>
      <c r="D16" s="41">
        <v>4451.71</v>
      </c>
      <c r="E16" s="34">
        <v>100</v>
      </c>
      <c r="F16" s="41">
        <v>4241.0600000000004</v>
      </c>
      <c r="G16" s="34">
        <v>99</v>
      </c>
      <c r="H16" s="41">
        <v>4301.91</v>
      </c>
      <c r="I16" s="34">
        <v>98</v>
      </c>
      <c r="J16" s="41">
        <v>4241.0600000000004</v>
      </c>
      <c r="K16" s="34">
        <v>95</v>
      </c>
      <c r="L16" s="41">
        <v>4170.83</v>
      </c>
    </row>
    <row r="17" spans="2:12" ht="15.75" customHeight="1" x14ac:dyDescent="0.25">
      <c r="B17" s="100" t="s">
        <v>14</v>
      </c>
      <c r="C17" s="36">
        <v>48</v>
      </c>
      <c r="D17" s="42">
        <v>1498.08</v>
      </c>
      <c r="E17" s="36">
        <v>48</v>
      </c>
      <c r="F17" s="42">
        <v>1498.08</v>
      </c>
      <c r="G17" s="36">
        <v>47</v>
      </c>
      <c r="H17" s="42">
        <v>1474.67</v>
      </c>
      <c r="I17" s="36">
        <v>46</v>
      </c>
      <c r="J17" s="42">
        <v>1451.26</v>
      </c>
      <c r="K17" s="36">
        <v>46</v>
      </c>
      <c r="L17" s="42">
        <v>1451.26</v>
      </c>
    </row>
    <row r="18" spans="2:12" ht="15.75" customHeight="1" x14ac:dyDescent="0.25">
      <c r="B18" s="100" t="s">
        <v>15</v>
      </c>
      <c r="C18" s="36">
        <v>169</v>
      </c>
      <c r="D18" s="42">
        <v>6450.7</v>
      </c>
      <c r="E18" s="36">
        <v>169</v>
      </c>
      <c r="F18" s="42">
        <v>6455.39</v>
      </c>
      <c r="G18" s="36">
        <v>268</v>
      </c>
      <c r="H18" s="42">
        <v>11468.66</v>
      </c>
      <c r="I18" s="36">
        <v>202</v>
      </c>
      <c r="J18" s="42">
        <v>8126.48</v>
      </c>
      <c r="K18" s="36">
        <v>199</v>
      </c>
      <c r="L18" s="42">
        <v>8103.07</v>
      </c>
    </row>
    <row r="19" spans="2:12" ht="15.75" customHeight="1" x14ac:dyDescent="0.25">
      <c r="B19" s="100" t="s">
        <v>16</v>
      </c>
      <c r="C19" s="36">
        <v>129</v>
      </c>
      <c r="D19" s="42">
        <v>5453.49</v>
      </c>
      <c r="E19" s="36">
        <v>136</v>
      </c>
      <c r="F19" s="42">
        <v>5673.52</v>
      </c>
      <c r="G19" s="36">
        <v>136</v>
      </c>
      <c r="H19" s="42">
        <v>5673.52</v>
      </c>
      <c r="I19" s="36">
        <v>136</v>
      </c>
      <c r="J19" s="42">
        <v>5673.52</v>
      </c>
      <c r="K19" s="36">
        <v>127</v>
      </c>
      <c r="L19" s="42">
        <v>5294.35</v>
      </c>
    </row>
    <row r="20" spans="2:12" ht="15.75" customHeight="1" x14ac:dyDescent="0.25">
      <c r="B20" s="100" t="s">
        <v>17</v>
      </c>
      <c r="C20" s="36">
        <v>171</v>
      </c>
      <c r="D20" s="42">
        <v>6694.1</v>
      </c>
      <c r="E20" s="36">
        <v>170</v>
      </c>
      <c r="F20" s="42">
        <v>6694.1</v>
      </c>
      <c r="G20" s="36">
        <v>265</v>
      </c>
      <c r="H20" s="42">
        <v>10191.01</v>
      </c>
      <c r="I20" s="36">
        <v>198</v>
      </c>
      <c r="J20" s="42">
        <v>7705.26</v>
      </c>
      <c r="K20" s="36">
        <v>196</v>
      </c>
      <c r="L20" s="42">
        <v>7602.28</v>
      </c>
    </row>
    <row r="21" spans="2:12" ht="15.75" customHeight="1" x14ac:dyDescent="0.25">
      <c r="B21" s="100" t="s">
        <v>18</v>
      </c>
      <c r="C21" s="36">
        <v>101</v>
      </c>
      <c r="D21" s="42">
        <v>3520.2</v>
      </c>
      <c r="E21" s="36">
        <v>101</v>
      </c>
      <c r="F21" s="42">
        <v>3520.2</v>
      </c>
      <c r="G21" s="36">
        <v>101</v>
      </c>
      <c r="H21" s="42">
        <v>3520.2</v>
      </c>
      <c r="I21" s="36">
        <v>101</v>
      </c>
      <c r="J21" s="42">
        <v>3520.2</v>
      </c>
      <c r="K21" s="36">
        <v>99</v>
      </c>
      <c r="L21" s="42">
        <v>3435.94</v>
      </c>
    </row>
    <row r="22" spans="2:12" ht="15.75" customHeight="1" x14ac:dyDescent="0.25">
      <c r="B22" s="100" t="s">
        <v>19</v>
      </c>
      <c r="C22" s="36">
        <v>98</v>
      </c>
      <c r="D22" s="42">
        <v>4091.3</v>
      </c>
      <c r="E22" s="36">
        <v>99</v>
      </c>
      <c r="F22" s="42">
        <v>4114.71</v>
      </c>
      <c r="G22" s="36">
        <v>98</v>
      </c>
      <c r="H22" s="42">
        <v>4072.58</v>
      </c>
      <c r="I22" s="36">
        <v>98</v>
      </c>
      <c r="J22" s="42">
        <v>4072.58</v>
      </c>
      <c r="K22" s="36">
        <v>96</v>
      </c>
      <c r="L22" s="42">
        <v>3988.32</v>
      </c>
    </row>
    <row r="23" spans="2:12" ht="15.75" thickBot="1" x14ac:dyDescent="0.3">
      <c r="B23" s="101" t="s">
        <v>20</v>
      </c>
      <c r="C23" s="38">
        <v>38</v>
      </c>
      <c r="D23" s="43">
        <v>1507.34</v>
      </c>
      <c r="E23" s="38">
        <v>38</v>
      </c>
      <c r="F23" s="43">
        <v>1544.78</v>
      </c>
      <c r="G23" s="38">
        <v>38</v>
      </c>
      <c r="H23" s="43">
        <v>1526.06</v>
      </c>
      <c r="I23" s="38">
        <v>38</v>
      </c>
      <c r="J23" s="43">
        <v>1526.06</v>
      </c>
      <c r="K23" s="38">
        <v>38</v>
      </c>
      <c r="L23" s="43">
        <v>1526.06</v>
      </c>
    </row>
    <row r="24" spans="2:12" ht="15.95" customHeight="1" thickBot="1" x14ac:dyDescent="0.3">
      <c r="B24" s="25" t="s">
        <v>21</v>
      </c>
      <c r="C24" s="125">
        <f>SUM(C16:C23)</f>
        <v>857</v>
      </c>
      <c r="D24" s="124">
        <f t="shared" ref="D24:L24" si="5">SUM(D16:D23)</f>
        <v>33666.92</v>
      </c>
      <c r="E24" s="125">
        <f t="shared" si="5"/>
        <v>861</v>
      </c>
      <c r="F24" s="124">
        <f t="shared" si="5"/>
        <v>33741.840000000004</v>
      </c>
      <c r="G24" s="125">
        <f t="shared" si="5"/>
        <v>1052</v>
      </c>
      <c r="H24" s="124">
        <f t="shared" si="5"/>
        <v>42228.609999999993</v>
      </c>
      <c r="I24" s="125">
        <f t="shared" si="5"/>
        <v>917</v>
      </c>
      <c r="J24" s="124">
        <f t="shared" si="5"/>
        <v>36316.42</v>
      </c>
      <c r="K24" s="125">
        <f t="shared" si="5"/>
        <v>896</v>
      </c>
      <c r="L24" s="127">
        <f t="shared" si="5"/>
        <v>35572.11</v>
      </c>
    </row>
  </sheetData>
  <mergeCells count="19">
    <mergeCell ref="B14:B15"/>
    <mergeCell ref="C14:D14"/>
    <mergeCell ref="E14:F14"/>
    <mergeCell ref="G14:H14"/>
    <mergeCell ref="I14:J14"/>
    <mergeCell ref="K14:L14"/>
    <mergeCell ref="O2:U2"/>
    <mergeCell ref="O3:O4"/>
    <mergeCell ref="P3:P4"/>
    <mergeCell ref="Q3:Q4"/>
    <mergeCell ref="S3:S4"/>
    <mergeCell ref="T3:T4"/>
    <mergeCell ref="U3:U4"/>
    <mergeCell ref="K2:L2"/>
    <mergeCell ref="B2:B3"/>
    <mergeCell ref="C2:D2"/>
    <mergeCell ref="E2:F2"/>
    <mergeCell ref="G2:H2"/>
    <mergeCell ref="I2:J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4"/>
  <sheetViews>
    <sheetView zoomScaleNormal="100" workbookViewId="0">
      <selection activeCell="L24" sqref="L24"/>
    </sheetView>
  </sheetViews>
  <sheetFormatPr defaultColWidth="9.140625" defaultRowHeight="15" x14ac:dyDescent="0.25"/>
  <cols>
    <col min="1" max="1" width="5.140625" customWidth="1"/>
    <col min="2" max="2" width="4" customWidth="1"/>
    <col min="3" max="3" width="6.7109375" customWidth="1"/>
    <col min="4" max="4" width="13.7109375" customWidth="1"/>
    <col min="5" max="5" width="6.7109375" customWidth="1"/>
    <col min="6" max="6" width="13.7109375" customWidth="1"/>
    <col min="7" max="7" width="6.7109375" customWidth="1"/>
    <col min="8" max="8" width="13.7109375" customWidth="1"/>
    <col min="9" max="9" width="6.7109375" customWidth="1"/>
    <col min="10" max="10" width="13.7109375" customWidth="1"/>
    <col min="11" max="11" width="6.7109375" customWidth="1"/>
    <col min="12" max="12" width="13.7109375" customWidth="1"/>
    <col min="13" max="13" width="21.140625" customWidth="1"/>
    <col min="14" max="14" width="4.5703125" customWidth="1"/>
    <col min="15" max="17" width="12.7109375" customWidth="1"/>
    <col min="18" max="18" width="4.42578125" customWidth="1"/>
    <col min="19" max="21" width="12.7109375" customWidth="1"/>
  </cols>
  <sheetData>
    <row r="1" spans="2:21" ht="15.75" thickBot="1" x14ac:dyDescent="0.3"/>
    <row r="2" spans="2:21" ht="16.5" thickBot="1" x14ac:dyDescent="0.3">
      <c r="B2" s="172"/>
      <c r="C2" s="181" t="s">
        <v>55</v>
      </c>
      <c r="D2" s="182"/>
      <c r="E2" s="181" t="s">
        <v>56</v>
      </c>
      <c r="F2" s="182"/>
      <c r="G2" s="181" t="s">
        <v>57</v>
      </c>
      <c r="H2" s="182"/>
      <c r="I2" s="181" t="s">
        <v>58</v>
      </c>
      <c r="J2" s="182"/>
      <c r="K2" s="181" t="s">
        <v>59</v>
      </c>
      <c r="L2" s="182"/>
      <c r="N2" s="18"/>
      <c r="O2" s="183" t="s">
        <v>54</v>
      </c>
      <c r="P2" s="184"/>
      <c r="Q2" s="184"/>
      <c r="R2" s="184"/>
      <c r="S2" s="184"/>
      <c r="T2" s="184"/>
      <c r="U2" s="185"/>
    </row>
    <row r="3" spans="2:21" ht="16.5" customHeight="1" thickBot="1" x14ac:dyDescent="0.3">
      <c r="B3" s="173"/>
      <c r="C3" s="26" t="s">
        <v>36</v>
      </c>
      <c r="D3" s="27" t="s">
        <v>32</v>
      </c>
      <c r="E3" s="26" t="s">
        <v>36</v>
      </c>
      <c r="F3" s="27" t="s">
        <v>32</v>
      </c>
      <c r="G3" s="26" t="s">
        <v>36</v>
      </c>
      <c r="H3" s="27" t="s">
        <v>32</v>
      </c>
      <c r="I3" s="26" t="s">
        <v>36</v>
      </c>
      <c r="J3" s="27" t="s">
        <v>32</v>
      </c>
      <c r="K3" s="26" t="s">
        <v>36</v>
      </c>
      <c r="L3" s="27" t="s">
        <v>32</v>
      </c>
      <c r="N3" s="24"/>
      <c r="O3" s="179" t="s">
        <v>33</v>
      </c>
      <c r="P3" s="179" t="s">
        <v>34</v>
      </c>
      <c r="Q3" s="179" t="s">
        <v>35</v>
      </c>
      <c r="R3" s="29"/>
      <c r="S3" s="179" t="s">
        <v>33</v>
      </c>
      <c r="T3" s="179" t="s">
        <v>34</v>
      </c>
      <c r="U3" s="179" t="s">
        <v>35</v>
      </c>
    </row>
    <row r="4" spans="2:21" ht="16.5" customHeight="1" thickBot="1" x14ac:dyDescent="0.3">
      <c r="B4" s="99" t="s">
        <v>13</v>
      </c>
      <c r="C4" s="34">
        <v>135</v>
      </c>
      <c r="D4" s="41">
        <v>5983.73</v>
      </c>
      <c r="E4" s="34">
        <v>140</v>
      </c>
      <c r="F4" s="41">
        <v>6185.27</v>
      </c>
      <c r="G4" s="34">
        <v>142</v>
      </c>
      <c r="H4" s="35">
        <v>6247.65</v>
      </c>
      <c r="I4" s="34">
        <v>148</v>
      </c>
      <c r="J4" s="41">
        <v>6621.93</v>
      </c>
      <c r="K4" s="34">
        <v>144</v>
      </c>
      <c r="L4" s="41">
        <v>6372.41</v>
      </c>
      <c r="N4" s="12"/>
      <c r="O4" s="180"/>
      <c r="P4" s="180"/>
      <c r="Q4" s="180"/>
      <c r="R4" s="30"/>
      <c r="S4" s="180"/>
      <c r="T4" s="180"/>
      <c r="U4" s="180"/>
    </row>
    <row r="5" spans="2:21" ht="15.75" customHeight="1" x14ac:dyDescent="0.25">
      <c r="B5" s="100" t="s">
        <v>14</v>
      </c>
      <c r="C5" s="36">
        <v>55</v>
      </c>
      <c r="D5" s="42">
        <v>2010.53</v>
      </c>
      <c r="E5" s="36">
        <v>85</v>
      </c>
      <c r="F5" s="42">
        <v>3949.11</v>
      </c>
      <c r="G5" s="36">
        <v>84</v>
      </c>
      <c r="H5" s="37">
        <v>2917.44</v>
      </c>
      <c r="I5" s="36">
        <v>83</v>
      </c>
      <c r="J5" s="42">
        <v>2874.25</v>
      </c>
      <c r="K5" s="36">
        <v>83</v>
      </c>
      <c r="L5" s="42">
        <v>2874.25</v>
      </c>
      <c r="N5" s="86" t="s">
        <v>13</v>
      </c>
      <c r="O5" s="87">
        <f t="shared" ref="O5:P8" si="0">C4+E4+G4+I4+K4+C16+E16+G16+I16+K16</f>
        <v>1379</v>
      </c>
      <c r="P5" s="88">
        <f t="shared" si="0"/>
        <v>59875.73</v>
      </c>
      <c r="Q5" s="82">
        <f>P5/O5</f>
        <v>43.419673676577233</v>
      </c>
      <c r="R5" s="86" t="s">
        <v>17</v>
      </c>
      <c r="S5" s="95">
        <f t="shared" ref="S5:T8" si="1">C8+E8+G8+I8+K8+C20+E20+G20+I20+K20</f>
        <v>2639</v>
      </c>
      <c r="T5" s="82">
        <f t="shared" si="1"/>
        <v>104909.56</v>
      </c>
      <c r="U5" s="82">
        <f>T5/S5</f>
        <v>39.753527851458884</v>
      </c>
    </row>
    <row r="6" spans="2:21" ht="15.75" customHeight="1" x14ac:dyDescent="0.25">
      <c r="B6" s="100" t="s">
        <v>15</v>
      </c>
      <c r="C6" s="36">
        <v>267</v>
      </c>
      <c r="D6" s="42">
        <v>10278.34</v>
      </c>
      <c r="E6" s="36">
        <v>288</v>
      </c>
      <c r="F6" s="42">
        <v>11986.6</v>
      </c>
      <c r="G6" s="36">
        <v>292</v>
      </c>
      <c r="H6" s="37">
        <v>11218.84</v>
      </c>
      <c r="I6" s="36">
        <v>292</v>
      </c>
      <c r="J6" s="42">
        <v>11223.63</v>
      </c>
      <c r="K6" s="36">
        <v>292</v>
      </c>
      <c r="L6" s="42">
        <v>11223.63</v>
      </c>
      <c r="N6" s="89" t="s">
        <v>14</v>
      </c>
      <c r="O6" s="90">
        <f t="shared" si="0"/>
        <v>752</v>
      </c>
      <c r="P6" s="91">
        <f t="shared" si="0"/>
        <v>28099.85</v>
      </c>
      <c r="Q6" s="83">
        <f t="shared" ref="Q6:Q8" si="2">P6/O6</f>
        <v>37.366821808510636</v>
      </c>
      <c r="R6" s="89" t="s">
        <v>18</v>
      </c>
      <c r="S6" s="96">
        <f t="shared" si="1"/>
        <v>1010</v>
      </c>
      <c r="T6" s="83">
        <f t="shared" si="1"/>
        <v>41276.43</v>
      </c>
      <c r="U6" s="83">
        <f t="shared" ref="U6:U9" si="3">T6/S6</f>
        <v>40.867752475247528</v>
      </c>
    </row>
    <row r="7" spans="2:21" ht="15.75" customHeight="1" x14ac:dyDescent="0.25">
      <c r="B7" s="100" t="s">
        <v>16</v>
      </c>
      <c r="C7" s="36">
        <v>201</v>
      </c>
      <c r="D7" s="42">
        <v>8430.9599999999991</v>
      </c>
      <c r="E7" s="36">
        <v>251</v>
      </c>
      <c r="F7" s="42">
        <v>10955.02</v>
      </c>
      <c r="G7" s="36">
        <v>231</v>
      </c>
      <c r="H7" s="37">
        <v>9683.42</v>
      </c>
      <c r="I7" s="36">
        <v>232</v>
      </c>
      <c r="J7" s="42">
        <v>9683.4</v>
      </c>
      <c r="K7" s="36">
        <v>230</v>
      </c>
      <c r="L7" s="42">
        <v>9659.41</v>
      </c>
      <c r="N7" s="89" t="s">
        <v>15</v>
      </c>
      <c r="O7" s="90">
        <f t="shared" si="0"/>
        <v>3128</v>
      </c>
      <c r="P7" s="91">
        <f t="shared" si="0"/>
        <v>126119.19000000002</v>
      </c>
      <c r="Q7" s="83">
        <f t="shared" si="2"/>
        <v>40.319434143222509</v>
      </c>
      <c r="R7" s="89" t="s">
        <v>19</v>
      </c>
      <c r="S7" s="96">
        <f t="shared" si="1"/>
        <v>1462</v>
      </c>
      <c r="T7" s="83">
        <f t="shared" si="1"/>
        <v>61185.859999999993</v>
      </c>
      <c r="U7" s="83">
        <f t="shared" si="3"/>
        <v>41.850793433652527</v>
      </c>
    </row>
    <row r="8" spans="2:21" ht="15.75" customHeight="1" thickBot="1" x14ac:dyDescent="0.3">
      <c r="B8" s="100" t="s">
        <v>17</v>
      </c>
      <c r="C8" s="36">
        <v>262</v>
      </c>
      <c r="D8" s="42">
        <v>10163.19</v>
      </c>
      <c r="E8" s="36">
        <v>262</v>
      </c>
      <c r="F8" s="42">
        <v>10096.02</v>
      </c>
      <c r="G8" s="36">
        <v>264</v>
      </c>
      <c r="H8" s="37">
        <v>10249.57</v>
      </c>
      <c r="I8" s="36">
        <v>264</v>
      </c>
      <c r="J8" s="42">
        <v>10249.57</v>
      </c>
      <c r="K8" s="36">
        <v>264</v>
      </c>
      <c r="L8" s="42">
        <v>10249.57</v>
      </c>
      <c r="N8" s="92" t="s">
        <v>16</v>
      </c>
      <c r="O8" s="93">
        <f t="shared" si="0"/>
        <v>2216</v>
      </c>
      <c r="P8" s="94">
        <f t="shared" si="0"/>
        <v>93710.430000000022</v>
      </c>
      <c r="Q8" s="85">
        <f t="shared" si="2"/>
        <v>42.288100180505424</v>
      </c>
      <c r="R8" s="28" t="s">
        <v>20</v>
      </c>
      <c r="S8" s="97">
        <f t="shared" si="1"/>
        <v>679</v>
      </c>
      <c r="T8" s="98">
        <f t="shared" si="1"/>
        <v>25486.000000000004</v>
      </c>
      <c r="U8" s="84">
        <f t="shared" si="3"/>
        <v>37.534609720176739</v>
      </c>
    </row>
    <row r="9" spans="2:21" ht="17.25" thickBot="1" x14ac:dyDescent="0.3">
      <c r="B9" s="100" t="s">
        <v>18</v>
      </c>
      <c r="C9" s="36">
        <v>98</v>
      </c>
      <c r="D9" s="42">
        <v>3748.48</v>
      </c>
      <c r="E9" s="36">
        <v>99</v>
      </c>
      <c r="F9" s="42">
        <v>3794.66</v>
      </c>
      <c r="G9" s="36">
        <v>102</v>
      </c>
      <c r="H9" s="37">
        <v>3901.13</v>
      </c>
      <c r="I9" s="36">
        <v>103</v>
      </c>
      <c r="J9" s="42">
        <v>3925.12</v>
      </c>
      <c r="K9" s="36">
        <v>103</v>
      </c>
      <c r="L9" s="42">
        <v>3925.12</v>
      </c>
      <c r="N9" s="10"/>
      <c r="O9" s="22"/>
      <c r="P9" s="11"/>
      <c r="Q9" s="23"/>
      <c r="R9" s="119" t="s">
        <v>21</v>
      </c>
      <c r="S9" s="120">
        <f>O5+O6+O7+O8+S5+S6+S7+S8</f>
        <v>13265</v>
      </c>
      <c r="T9" s="121">
        <f>P5+P6+P7+P8+T5+T6+T7+T8</f>
        <v>540663.05000000005</v>
      </c>
      <c r="U9" s="122">
        <f t="shared" si="3"/>
        <v>40.758616660384476</v>
      </c>
    </row>
    <row r="10" spans="2:21" x14ac:dyDescent="0.25">
      <c r="B10" s="100" t="s">
        <v>19</v>
      </c>
      <c r="C10" s="36">
        <v>124</v>
      </c>
      <c r="D10" s="42">
        <v>5009.63</v>
      </c>
      <c r="E10" s="36">
        <v>139</v>
      </c>
      <c r="F10" s="42">
        <v>6228.39</v>
      </c>
      <c r="G10" s="36">
        <v>141</v>
      </c>
      <c r="H10" s="37">
        <v>5753.37</v>
      </c>
      <c r="I10" s="36">
        <v>138</v>
      </c>
      <c r="J10" s="42">
        <v>5571.03</v>
      </c>
      <c r="K10" s="36">
        <v>138</v>
      </c>
      <c r="L10" s="42">
        <v>5595.02</v>
      </c>
    </row>
    <row r="11" spans="2:21" ht="15.75" thickBot="1" x14ac:dyDescent="0.3">
      <c r="B11" s="101" t="s">
        <v>20</v>
      </c>
      <c r="C11" s="38">
        <v>60</v>
      </c>
      <c r="D11" s="43">
        <v>2303.2800000000002</v>
      </c>
      <c r="E11" s="38">
        <v>67</v>
      </c>
      <c r="F11" s="43">
        <v>2531.19</v>
      </c>
      <c r="G11" s="38">
        <v>65</v>
      </c>
      <c r="H11" s="39">
        <v>2208.5</v>
      </c>
      <c r="I11" s="38">
        <v>65</v>
      </c>
      <c r="J11" s="43">
        <v>2270.88</v>
      </c>
      <c r="K11" s="38">
        <v>65</v>
      </c>
      <c r="L11" s="43">
        <v>2270.88</v>
      </c>
    </row>
    <row r="12" spans="2:21" ht="15.95" customHeight="1" thickBot="1" x14ac:dyDescent="0.3">
      <c r="B12" s="25" t="s">
        <v>21</v>
      </c>
      <c r="C12" s="114">
        <f>SUM(C4:C11)</f>
        <v>1202</v>
      </c>
      <c r="D12" s="115">
        <f t="shared" ref="D12:L12" si="4">SUM(D4:D11)</f>
        <v>47928.14</v>
      </c>
      <c r="E12" s="116">
        <f t="shared" si="4"/>
        <v>1331</v>
      </c>
      <c r="F12" s="115">
        <f t="shared" si="4"/>
        <v>55726.260000000009</v>
      </c>
      <c r="G12" s="116">
        <f t="shared" si="4"/>
        <v>1321</v>
      </c>
      <c r="H12" s="117">
        <f t="shared" si="4"/>
        <v>52179.92</v>
      </c>
      <c r="I12" s="116">
        <f t="shared" si="4"/>
        <v>1325</v>
      </c>
      <c r="J12" s="115">
        <f t="shared" si="4"/>
        <v>52419.81</v>
      </c>
      <c r="K12" s="116">
        <f t="shared" si="4"/>
        <v>1319</v>
      </c>
      <c r="L12" s="118">
        <f t="shared" si="4"/>
        <v>52170.29</v>
      </c>
    </row>
    <row r="13" spans="2:21" ht="18" customHeight="1" thickBot="1" x14ac:dyDescent="0.3"/>
    <row r="14" spans="2:21" ht="15.75" customHeight="1" thickBot="1" x14ac:dyDescent="0.3">
      <c r="B14" s="172"/>
      <c r="C14" s="181" t="s">
        <v>60</v>
      </c>
      <c r="D14" s="182"/>
      <c r="E14" s="181" t="s">
        <v>61</v>
      </c>
      <c r="F14" s="182"/>
      <c r="G14" s="181" t="s">
        <v>62</v>
      </c>
      <c r="H14" s="182"/>
      <c r="I14" s="181" t="s">
        <v>63</v>
      </c>
      <c r="J14" s="182"/>
      <c r="K14" s="181" t="s">
        <v>64</v>
      </c>
      <c r="L14" s="182"/>
    </row>
    <row r="15" spans="2:21" ht="15.75" customHeight="1" thickBot="1" x14ac:dyDescent="0.3">
      <c r="B15" s="173"/>
      <c r="C15" s="26" t="s">
        <v>36</v>
      </c>
      <c r="D15" s="27" t="s">
        <v>32</v>
      </c>
      <c r="E15" s="26" t="s">
        <v>36</v>
      </c>
      <c r="F15" s="27" t="s">
        <v>32</v>
      </c>
      <c r="G15" s="26" t="s">
        <v>36</v>
      </c>
      <c r="H15" s="27" t="s">
        <v>32</v>
      </c>
      <c r="I15" s="26" t="s">
        <v>36</v>
      </c>
      <c r="J15" s="27" t="s">
        <v>32</v>
      </c>
      <c r="K15" s="26" t="s">
        <v>36</v>
      </c>
      <c r="L15" s="27" t="s">
        <v>32</v>
      </c>
    </row>
    <row r="16" spans="2:21" ht="15.75" customHeight="1" x14ac:dyDescent="0.25">
      <c r="B16" s="99" t="s">
        <v>13</v>
      </c>
      <c r="C16" s="34">
        <v>132</v>
      </c>
      <c r="D16" s="41">
        <v>5949.34</v>
      </c>
      <c r="E16" s="34">
        <v>132</v>
      </c>
      <c r="F16" s="41">
        <v>5912.56</v>
      </c>
      <c r="G16" s="34">
        <v>132</v>
      </c>
      <c r="H16" s="41">
        <v>5911.76</v>
      </c>
      <c r="I16" s="34">
        <v>132</v>
      </c>
      <c r="J16" s="41">
        <v>4707.3599999999997</v>
      </c>
      <c r="K16" s="34">
        <v>142</v>
      </c>
      <c r="L16" s="41">
        <v>5983.72</v>
      </c>
    </row>
    <row r="17" spans="2:12" ht="15.75" customHeight="1" x14ac:dyDescent="0.25">
      <c r="B17" s="100" t="s">
        <v>14</v>
      </c>
      <c r="C17" s="36">
        <v>72</v>
      </c>
      <c r="D17" s="42">
        <v>2528.83</v>
      </c>
      <c r="E17" s="36">
        <v>81</v>
      </c>
      <c r="F17" s="42">
        <v>3416.55</v>
      </c>
      <c r="G17" s="36">
        <v>81</v>
      </c>
      <c r="H17" s="42">
        <v>2941.5</v>
      </c>
      <c r="I17" s="36">
        <v>82</v>
      </c>
      <c r="J17" s="42">
        <v>3042.27</v>
      </c>
      <c r="K17" s="36">
        <v>46</v>
      </c>
      <c r="L17" s="42">
        <v>1545.12</v>
      </c>
    </row>
    <row r="18" spans="2:12" ht="15.75" customHeight="1" x14ac:dyDescent="0.25">
      <c r="B18" s="100" t="s">
        <v>15</v>
      </c>
      <c r="C18" s="36">
        <v>293</v>
      </c>
      <c r="D18" s="42">
        <v>14400.38</v>
      </c>
      <c r="E18" s="36">
        <v>293</v>
      </c>
      <c r="F18" s="42">
        <v>10230.49</v>
      </c>
      <c r="G18" s="36">
        <v>425</v>
      </c>
      <c r="H18" s="42">
        <v>18815.04</v>
      </c>
      <c r="I18" s="36">
        <v>371</v>
      </c>
      <c r="J18" s="42">
        <v>14481.97</v>
      </c>
      <c r="K18" s="36">
        <v>315</v>
      </c>
      <c r="L18" s="42">
        <v>12260.27</v>
      </c>
    </row>
    <row r="19" spans="2:12" ht="15.75" customHeight="1" x14ac:dyDescent="0.25">
      <c r="B19" s="100" t="s">
        <v>16</v>
      </c>
      <c r="C19" s="36">
        <v>226</v>
      </c>
      <c r="D19" s="42">
        <v>9568.2800000000007</v>
      </c>
      <c r="E19" s="36">
        <v>226</v>
      </c>
      <c r="F19" s="42">
        <v>9606.68</v>
      </c>
      <c r="G19" s="36">
        <v>226</v>
      </c>
      <c r="H19" s="42">
        <v>9563.49</v>
      </c>
      <c r="I19" s="36">
        <v>226</v>
      </c>
      <c r="J19" s="42">
        <v>9563.49</v>
      </c>
      <c r="K19" s="36">
        <v>167</v>
      </c>
      <c r="L19" s="42">
        <v>6996.28</v>
      </c>
    </row>
    <row r="20" spans="2:12" ht="15.75" customHeight="1" x14ac:dyDescent="0.25">
      <c r="B20" s="100" t="s">
        <v>17</v>
      </c>
      <c r="C20" s="36">
        <v>278</v>
      </c>
      <c r="D20" s="42">
        <v>11290.89</v>
      </c>
      <c r="E20" s="36">
        <v>278</v>
      </c>
      <c r="F20" s="42">
        <v>11290.89</v>
      </c>
      <c r="G20" s="36">
        <v>275</v>
      </c>
      <c r="H20" s="42">
        <v>11180.52</v>
      </c>
      <c r="I20" s="36">
        <v>275</v>
      </c>
      <c r="J20" s="42">
        <v>11180.52</v>
      </c>
      <c r="K20" s="36">
        <v>217</v>
      </c>
      <c r="L20" s="42">
        <v>8958.82</v>
      </c>
    </row>
    <row r="21" spans="2:12" ht="15.75" customHeight="1" x14ac:dyDescent="0.25">
      <c r="B21" s="100" t="s">
        <v>18</v>
      </c>
      <c r="C21" s="36">
        <v>106</v>
      </c>
      <c r="D21" s="42">
        <v>4577.7700000000004</v>
      </c>
      <c r="E21" s="36">
        <v>106</v>
      </c>
      <c r="F21" s="42">
        <v>4616.1499999999996</v>
      </c>
      <c r="G21" s="36">
        <v>106</v>
      </c>
      <c r="H21" s="42">
        <v>4596.96</v>
      </c>
      <c r="I21" s="36">
        <v>106</v>
      </c>
      <c r="J21" s="42">
        <v>4596.96</v>
      </c>
      <c r="K21" s="36">
        <v>81</v>
      </c>
      <c r="L21" s="42">
        <v>3594.08</v>
      </c>
    </row>
    <row r="22" spans="2:12" ht="15.75" customHeight="1" x14ac:dyDescent="0.25">
      <c r="B22" s="100" t="s">
        <v>19</v>
      </c>
      <c r="C22" s="36">
        <v>162</v>
      </c>
      <c r="D22" s="42">
        <v>6708.37</v>
      </c>
      <c r="E22" s="36">
        <v>162</v>
      </c>
      <c r="F22" s="42">
        <v>6809.14</v>
      </c>
      <c r="G22" s="36">
        <v>160</v>
      </c>
      <c r="H22" s="42">
        <v>6746.76</v>
      </c>
      <c r="I22" s="36">
        <v>160</v>
      </c>
      <c r="J22" s="42">
        <v>6871.52</v>
      </c>
      <c r="K22" s="36">
        <v>138</v>
      </c>
      <c r="L22" s="42">
        <v>5892.63</v>
      </c>
    </row>
    <row r="23" spans="2:12" ht="15.75" thickBot="1" x14ac:dyDescent="0.3">
      <c r="B23" s="101" t="s">
        <v>20</v>
      </c>
      <c r="C23" s="38">
        <v>74</v>
      </c>
      <c r="D23" s="43">
        <v>2888.7</v>
      </c>
      <c r="E23" s="38">
        <v>74</v>
      </c>
      <c r="F23" s="43">
        <v>2888.7</v>
      </c>
      <c r="G23" s="38">
        <v>74</v>
      </c>
      <c r="H23" s="43">
        <v>2888.7</v>
      </c>
      <c r="I23" s="38">
        <v>74</v>
      </c>
      <c r="J23" s="43">
        <v>2888.7</v>
      </c>
      <c r="K23" s="38">
        <v>61</v>
      </c>
      <c r="L23" s="43">
        <v>2346.4699999999998</v>
      </c>
    </row>
    <row r="24" spans="2:12" ht="15.95" customHeight="1" thickBot="1" x14ac:dyDescent="0.3">
      <c r="B24" s="25" t="s">
        <v>21</v>
      </c>
      <c r="C24" s="116">
        <f>SUM(C16:C23)</f>
        <v>1343</v>
      </c>
      <c r="D24" s="115">
        <f t="shared" ref="D24:L24" si="5">SUM(D16:D23)</f>
        <v>57912.560000000005</v>
      </c>
      <c r="E24" s="116">
        <f t="shared" si="5"/>
        <v>1352</v>
      </c>
      <c r="F24" s="115">
        <f t="shared" si="5"/>
        <v>54771.159999999996</v>
      </c>
      <c r="G24" s="116">
        <f t="shared" si="5"/>
        <v>1479</v>
      </c>
      <c r="H24" s="115">
        <f t="shared" si="5"/>
        <v>62644.729999999996</v>
      </c>
      <c r="I24" s="116">
        <f t="shared" si="5"/>
        <v>1426</v>
      </c>
      <c r="J24" s="115">
        <f t="shared" si="5"/>
        <v>57332.789999999994</v>
      </c>
      <c r="K24" s="116">
        <f t="shared" si="5"/>
        <v>1167</v>
      </c>
      <c r="L24" s="118">
        <f t="shared" si="5"/>
        <v>47577.39</v>
      </c>
    </row>
  </sheetData>
  <mergeCells count="19">
    <mergeCell ref="B2:B3"/>
    <mergeCell ref="C2:D2"/>
    <mergeCell ref="E2:F2"/>
    <mergeCell ref="G2:H2"/>
    <mergeCell ref="I2:J2"/>
    <mergeCell ref="K14:L14"/>
    <mergeCell ref="O2:U2"/>
    <mergeCell ref="O3:O4"/>
    <mergeCell ref="P3:P4"/>
    <mergeCell ref="Q3:Q4"/>
    <mergeCell ref="S3:S4"/>
    <mergeCell ref="T3:T4"/>
    <mergeCell ref="U3:U4"/>
    <mergeCell ref="K2:L2"/>
    <mergeCell ref="B14:B15"/>
    <mergeCell ref="C14:D14"/>
    <mergeCell ref="E14:F14"/>
    <mergeCell ref="G14:H14"/>
    <mergeCell ref="I14:J14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4"/>
  <sheetViews>
    <sheetView zoomScaleNormal="100" workbookViewId="0">
      <selection activeCell="V2" sqref="V2"/>
    </sheetView>
  </sheetViews>
  <sheetFormatPr defaultColWidth="9.140625" defaultRowHeight="15" x14ac:dyDescent="0.25"/>
  <cols>
    <col min="1" max="1" width="5.140625" customWidth="1"/>
    <col min="2" max="2" width="4" customWidth="1"/>
    <col min="3" max="3" width="6.7109375" customWidth="1"/>
    <col min="4" max="4" width="13.7109375" customWidth="1"/>
    <col min="5" max="5" width="6.7109375" customWidth="1"/>
    <col min="6" max="6" width="13.7109375" customWidth="1"/>
    <col min="7" max="7" width="6.7109375" customWidth="1"/>
    <col min="8" max="8" width="13.7109375" customWidth="1"/>
    <col min="9" max="9" width="6.7109375" customWidth="1"/>
    <col min="10" max="10" width="13.7109375" customWidth="1"/>
    <col min="11" max="11" width="6.7109375" customWidth="1"/>
    <col min="12" max="12" width="13.7109375" customWidth="1"/>
    <col min="13" max="13" width="21.140625" customWidth="1"/>
    <col min="14" max="14" width="4.5703125" customWidth="1"/>
    <col min="15" max="17" width="12.7109375" customWidth="1"/>
    <col min="18" max="18" width="4.42578125" customWidth="1"/>
    <col min="19" max="21" width="12.7109375" customWidth="1"/>
  </cols>
  <sheetData>
    <row r="1" spans="2:21" ht="15.75" thickBot="1" x14ac:dyDescent="0.3"/>
    <row r="2" spans="2:21" ht="16.5" thickBot="1" x14ac:dyDescent="0.3">
      <c r="B2" s="172"/>
      <c r="C2" s="186" t="s">
        <v>43</v>
      </c>
      <c r="D2" s="187"/>
      <c r="E2" s="186" t="s">
        <v>44</v>
      </c>
      <c r="F2" s="187"/>
      <c r="G2" s="186" t="s">
        <v>45</v>
      </c>
      <c r="H2" s="187"/>
      <c r="I2" s="186" t="s">
        <v>46</v>
      </c>
      <c r="J2" s="187"/>
      <c r="K2" s="186" t="s">
        <v>47</v>
      </c>
      <c r="L2" s="187"/>
      <c r="N2" s="18"/>
      <c r="O2" s="188" t="s">
        <v>53</v>
      </c>
      <c r="P2" s="189"/>
      <c r="Q2" s="189"/>
      <c r="R2" s="189"/>
      <c r="S2" s="189"/>
      <c r="T2" s="189"/>
      <c r="U2" s="190"/>
    </row>
    <row r="3" spans="2:21" ht="16.5" customHeight="1" thickBot="1" x14ac:dyDescent="0.3">
      <c r="B3" s="173"/>
      <c r="C3" s="26" t="s">
        <v>36</v>
      </c>
      <c r="D3" s="27" t="s">
        <v>32</v>
      </c>
      <c r="E3" s="26" t="s">
        <v>36</v>
      </c>
      <c r="F3" s="27" t="s">
        <v>32</v>
      </c>
      <c r="G3" s="26" t="s">
        <v>36</v>
      </c>
      <c r="H3" s="27" t="s">
        <v>32</v>
      </c>
      <c r="I3" s="26" t="s">
        <v>36</v>
      </c>
      <c r="J3" s="27" t="s">
        <v>32</v>
      </c>
      <c r="K3" s="26" t="s">
        <v>36</v>
      </c>
      <c r="L3" s="27" t="s">
        <v>32</v>
      </c>
      <c r="N3" s="24"/>
      <c r="O3" s="179" t="s">
        <v>33</v>
      </c>
      <c r="P3" s="179" t="s">
        <v>34</v>
      </c>
      <c r="Q3" s="179" t="s">
        <v>35</v>
      </c>
      <c r="R3" s="29"/>
      <c r="S3" s="179" t="s">
        <v>33</v>
      </c>
      <c r="T3" s="179" t="s">
        <v>34</v>
      </c>
      <c r="U3" s="179" t="s">
        <v>35</v>
      </c>
    </row>
    <row r="4" spans="2:21" ht="16.5" customHeight="1" thickBot="1" x14ac:dyDescent="0.3">
      <c r="B4" s="99" t="s">
        <v>13</v>
      </c>
      <c r="C4" s="34">
        <v>128</v>
      </c>
      <c r="D4" s="41">
        <v>5963.84</v>
      </c>
      <c r="E4" s="34">
        <v>128</v>
      </c>
      <c r="F4" s="41">
        <v>5963.84</v>
      </c>
      <c r="G4" s="34">
        <v>128</v>
      </c>
      <c r="H4" s="35">
        <v>5963.84</v>
      </c>
      <c r="I4" s="34">
        <v>128</v>
      </c>
      <c r="J4" s="41">
        <v>5963.84</v>
      </c>
      <c r="K4" s="34">
        <v>128</v>
      </c>
      <c r="L4" s="41">
        <v>5963.84</v>
      </c>
      <c r="N4" s="12"/>
      <c r="O4" s="180"/>
      <c r="P4" s="180"/>
      <c r="Q4" s="180"/>
      <c r="R4" s="30"/>
      <c r="S4" s="180"/>
      <c r="T4" s="180"/>
      <c r="U4" s="180"/>
    </row>
    <row r="5" spans="2:21" ht="15.75" customHeight="1" x14ac:dyDescent="0.25">
      <c r="B5" s="100" t="s">
        <v>14</v>
      </c>
      <c r="C5" s="36">
        <v>62</v>
      </c>
      <c r="D5" s="42">
        <v>2481.62</v>
      </c>
      <c r="E5" s="36">
        <v>71</v>
      </c>
      <c r="F5" s="42">
        <v>2741.54</v>
      </c>
      <c r="G5" s="36">
        <v>67</v>
      </c>
      <c r="H5" s="37">
        <v>2687.6</v>
      </c>
      <c r="I5" s="36">
        <v>71</v>
      </c>
      <c r="J5" s="42">
        <v>3236.88</v>
      </c>
      <c r="K5" s="36">
        <v>71</v>
      </c>
      <c r="L5" s="42">
        <v>2824.92</v>
      </c>
      <c r="N5" s="86" t="s">
        <v>13</v>
      </c>
      <c r="O5" s="87">
        <f t="shared" ref="O5:P8" si="0">C4+E4+G4+I4+K4+C16+E16+G16+I16+K16</f>
        <v>1212</v>
      </c>
      <c r="P5" s="88">
        <f t="shared" si="0"/>
        <v>58128</v>
      </c>
      <c r="Q5" s="82">
        <f>P5/O5</f>
        <v>47.960396039603964</v>
      </c>
      <c r="R5" s="86" t="s">
        <v>17</v>
      </c>
      <c r="S5" s="95">
        <f t="shared" ref="S5:T8" si="1">C8+E8+G8+I8+K8+C20+E20+G20+I20+K20</f>
        <v>2170</v>
      </c>
      <c r="T5" s="82">
        <f t="shared" si="1"/>
        <v>92742.8</v>
      </c>
      <c r="U5" s="82">
        <f>T5/S5</f>
        <v>42.738617511520737</v>
      </c>
    </row>
    <row r="6" spans="2:21" ht="15.75" customHeight="1" x14ac:dyDescent="0.25">
      <c r="B6" s="100" t="s">
        <v>15</v>
      </c>
      <c r="C6" s="36">
        <v>260</v>
      </c>
      <c r="D6" s="42">
        <v>11535.26</v>
      </c>
      <c r="E6" s="36">
        <v>287</v>
      </c>
      <c r="F6" s="42">
        <v>12370.98</v>
      </c>
      <c r="G6" s="36">
        <v>276</v>
      </c>
      <c r="H6" s="37">
        <v>12046.3</v>
      </c>
      <c r="I6" s="36">
        <v>276</v>
      </c>
      <c r="J6" s="42">
        <v>12046.3</v>
      </c>
      <c r="K6" s="36">
        <v>276</v>
      </c>
      <c r="L6" s="42">
        <v>12046.3</v>
      </c>
      <c r="N6" s="89" t="s">
        <v>14</v>
      </c>
      <c r="O6" s="90">
        <f t="shared" si="0"/>
        <v>685</v>
      </c>
      <c r="P6" s="91">
        <f t="shared" si="0"/>
        <v>28641.700000000004</v>
      </c>
      <c r="Q6" s="83">
        <f t="shared" ref="Q6:Q8" si="2">P6/O6</f>
        <v>41.812700729927016</v>
      </c>
      <c r="R6" s="89" t="s">
        <v>18</v>
      </c>
      <c r="S6" s="96">
        <f t="shared" si="1"/>
        <v>736</v>
      </c>
      <c r="T6" s="83">
        <f t="shared" si="1"/>
        <v>31942.6</v>
      </c>
      <c r="U6" s="83">
        <f t="shared" ref="U6:U9" si="3">T6/S6</f>
        <v>43.400271739130432</v>
      </c>
    </row>
    <row r="7" spans="2:21" ht="15.75" customHeight="1" x14ac:dyDescent="0.25">
      <c r="B7" s="100" t="s">
        <v>16</v>
      </c>
      <c r="C7" s="36">
        <v>174</v>
      </c>
      <c r="D7" s="42">
        <v>8116.9</v>
      </c>
      <c r="E7" s="36">
        <v>174</v>
      </c>
      <c r="F7" s="42">
        <v>8116.9</v>
      </c>
      <c r="G7" s="36">
        <v>174</v>
      </c>
      <c r="H7" s="37">
        <v>8116.9</v>
      </c>
      <c r="I7" s="36">
        <v>174</v>
      </c>
      <c r="J7" s="42">
        <v>8116.9</v>
      </c>
      <c r="K7" s="36">
        <v>174</v>
      </c>
      <c r="L7" s="42">
        <v>8116.9</v>
      </c>
      <c r="N7" s="89" t="s">
        <v>15</v>
      </c>
      <c r="O7" s="90">
        <f t="shared" si="0"/>
        <v>2671</v>
      </c>
      <c r="P7" s="91">
        <f t="shared" si="0"/>
        <v>119089.9</v>
      </c>
      <c r="Q7" s="83">
        <f t="shared" si="2"/>
        <v>44.586259827779855</v>
      </c>
      <c r="R7" s="89" t="s">
        <v>19</v>
      </c>
      <c r="S7" s="96">
        <f t="shared" si="1"/>
        <v>1014</v>
      </c>
      <c r="T7" s="83">
        <f t="shared" si="1"/>
        <v>44164.479999999989</v>
      </c>
      <c r="U7" s="83">
        <f t="shared" si="3"/>
        <v>43.55471400394476</v>
      </c>
    </row>
    <row r="8" spans="2:21" ht="15.75" customHeight="1" thickBot="1" x14ac:dyDescent="0.3">
      <c r="B8" s="100" t="s">
        <v>17</v>
      </c>
      <c r="C8" s="36">
        <v>212</v>
      </c>
      <c r="D8" s="42">
        <v>9009.44</v>
      </c>
      <c r="E8" s="36">
        <v>215</v>
      </c>
      <c r="F8" s="42">
        <v>9146.76</v>
      </c>
      <c r="G8" s="36">
        <v>215</v>
      </c>
      <c r="H8" s="37">
        <v>9078.1</v>
      </c>
      <c r="I8" s="36">
        <v>216</v>
      </c>
      <c r="J8" s="42">
        <v>9176.18</v>
      </c>
      <c r="K8" s="36">
        <v>216</v>
      </c>
      <c r="L8" s="42">
        <v>9176.18</v>
      </c>
      <c r="N8" s="92" t="s">
        <v>16</v>
      </c>
      <c r="O8" s="93">
        <f t="shared" si="0"/>
        <v>1787</v>
      </c>
      <c r="P8" s="94">
        <f t="shared" si="0"/>
        <v>84489.520000000019</v>
      </c>
      <c r="Q8" s="85">
        <f t="shared" si="2"/>
        <v>47.280089535534422</v>
      </c>
      <c r="R8" s="28" t="s">
        <v>20</v>
      </c>
      <c r="S8" s="97">
        <f t="shared" si="1"/>
        <v>619</v>
      </c>
      <c r="T8" s="98">
        <f t="shared" si="1"/>
        <v>23688.080000000002</v>
      </c>
      <c r="U8" s="84">
        <f t="shared" si="3"/>
        <v>38.268303715670442</v>
      </c>
    </row>
    <row r="9" spans="2:21" ht="17.25" thickBot="1" x14ac:dyDescent="0.3">
      <c r="B9" s="100" t="s">
        <v>18</v>
      </c>
      <c r="C9" s="36">
        <v>73</v>
      </c>
      <c r="D9" s="42">
        <v>3202.6</v>
      </c>
      <c r="E9" s="36">
        <v>72</v>
      </c>
      <c r="F9" s="42">
        <v>3138.84</v>
      </c>
      <c r="G9" s="36">
        <v>72</v>
      </c>
      <c r="H9" s="37">
        <v>3138.84</v>
      </c>
      <c r="I9" s="36">
        <v>80</v>
      </c>
      <c r="J9" s="42">
        <v>3335</v>
      </c>
      <c r="K9" s="36">
        <v>74</v>
      </c>
      <c r="L9" s="42">
        <v>3187.88</v>
      </c>
      <c r="N9" s="10"/>
      <c r="O9" s="22"/>
      <c r="P9" s="11"/>
      <c r="Q9" s="23"/>
      <c r="R9" s="143" t="s">
        <v>21</v>
      </c>
      <c r="S9" s="144">
        <f>O5+O6+O7+O8+S5+S6+S7+S8</f>
        <v>10894</v>
      </c>
      <c r="T9" s="145">
        <f>P5+P6+P7+P8+T5+T6+T7+T8</f>
        <v>482887.07999999996</v>
      </c>
      <c r="U9" s="146">
        <f t="shared" si="3"/>
        <v>44.32596658711217</v>
      </c>
    </row>
    <row r="10" spans="2:21" x14ac:dyDescent="0.25">
      <c r="B10" s="100" t="s">
        <v>19</v>
      </c>
      <c r="C10" s="36">
        <v>99</v>
      </c>
      <c r="D10" s="42">
        <v>4311</v>
      </c>
      <c r="E10" s="36">
        <v>103</v>
      </c>
      <c r="F10" s="42">
        <v>4487.5600000000004</v>
      </c>
      <c r="G10" s="36">
        <v>101</v>
      </c>
      <c r="H10" s="37">
        <v>4399.28</v>
      </c>
      <c r="I10" s="36">
        <v>101</v>
      </c>
      <c r="J10" s="42">
        <v>4399.28</v>
      </c>
      <c r="K10" s="36">
        <v>101</v>
      </c>
      <c r="L10" s="42">
        <v>4399.28</v>
      </c>
    </row>
    <row r="11" spans="2:21" ht="15.75" thickBot="1" x14ac:dyDescent="0.3">
      <c r="B11" s="101" t="s">
        <v>20</v>
      </c>
      <c r="C11" s="38">
        <v>57</v>
      </c>
      <c r="D11" s="43">
        <v>2162.8200000000002</v>
      </c>
      <c r="E11" s="38">
        <v>67</v>
      </c>
      <c r="F11" s="43">
        <v>2447.2600000000002</v>
      </c>
      <c r="G11" s="38">
        <v>62</v>
      </c>
      <c r="H11" s="39">
        <v>2305.04</v>
      </c>
      <c r="I11" s="38">
        <v>62</v>
      </c>
      <c r="J11" s="43">
        <v>2305.04</v>
      </c>
      <c r="K11" s="38">
        <v>62</v>
      </c>
      <c r="L11" s="43">
        <v>2305.04</v>
      </c>
    </row>
    <row r="12" spans="2:21" ht="15.95" customHeight="1" thickBot="1" x14ac:dyDescent="0.3">
      <c r="B12" s="25" t="s">
        <v>21</v>
      </c>
      <c r="C12" s="138">
        <f>SUM(C4:C11)</f>
        <v>1065</v>
      </c>
      <c r="D12" s="139">
        <f t="shared" ref="D12:L12" si="4">SUM(D4:D11)</f>
        <v>46783.48</v>
      </c>
      <c r="E12" s="140">
        <f t="shared" si="4"/>
        <v>1117</v>
      </c>
      <c r="F12" s="139">
        <f t="shared" si="4"/>
        <v>48413.68</v>
      </c>
      <c r="G12" s="140">
        <f t="shared" si="4"/>
        <v>1095</v>
      </c>
      <c r="H12" s="141">
        <f t="shared" si="4"/>
        <v>47735.9</v>
      </c>
      <c r="I12" s="140">
        <f t="shared" si="4"/>
        <v>1108</v>
      </c>
      <c r="J12" s="139">
        <f t="shared" si="4"/>
        <v>48579.42</v>
      </c>
      <c r="K12" s="140">
        <f t="shared" si="4"/>
        <v>1102</v>
      </c>
      <c r="L12" s="142">
        <f t="shared" si="4"/>
        <v>48020.34</v>
      </c>
    </row>
    <row r="13" spans="2:21" ht="18" customHeight="1" thickBot="1" x14ac:dyDescent="0.3"/>
    <row r="14" spans="2:21" ht="15.75" customHeight="1" thickBot="1" x14ac:dyDescent="0.3">
      <c r="B14" s="172"/>
      <c r="C14" s="186" t="s">
        <v>48</v>
      </c>
      <c r="D14" s="187"/>
      <c r="E14" s="186" t="s">
        <v>49</v>
      </c>
      <c r="F14" s="187"/>
      <c r="G14" s="186" t="s">
        <v>50</v>
      </c>
      <c r="H14" s="187"/>
      <c r="I14" s="186" t="s">
        <v>51</v>
      </c>
      <c r="J14" s="187"/>
      <c r="K14" s="186" t="s">
        <v>52</v>
      </c>
      <c r="L14" s="187"/>
    </row>
    <row r="15" spans="2:21" ht="15.75" customHeight="1" thickBot="1" x14ac:dyDescent="0.3">
      <c r="B15" s="173"/>
      <c r="C15" s="26" t="s">
        <v>36</v>
      </c>
      <c r="D15" s="27" t="s">
        <v>32</v>
      </c>
      <c r="E15" s="26" t="s">
        <v>36</v>
      </c>
      <c r="F15" s="27" t="s">
        <v>32</v>
      </c>
      <c r="G15" s="26" t="s">
        <v>36</v>
      </c>
      <c r="H15" s="27" t="s">
        <v>32</v>
      </c>
      <c r="I15" s="26" t="s">
        <v>36</v>
      </c>
      <c r="J15" s="27" t="s">
        <v>32</v>
      </c>
      <c r="K15" s="26" t="s">
        <v>36</v>
      </c>
      <c r="L15" s="27" t="s">
        <v>32</v>
      </c>
    </row>
    <row r="16" spans="2:21" ht="15.75" customHeight="1" x14ac:dyDescent="0.25">
      <c r="B16" s="99" t="s">
        <v>13</v>
      </c>
      <c r="C16" s="34">
        <v>119</v>
      </c>
      <c r="D16" s="41">
        <v>5743.16</v>
      </c>
      <c r="E16" s="34">
        <v>119</v>
      </c>
      <c r="F16" s="41">
        <v>5880.5</v>
      </c>
      <c r="G16" s="34">
        <v>119</v>
      </c>
      <c r="H16" s="41">
        <v>5880.5</v>
      </c>
      <c r="I16" s="34">
        <v>119</v>
      </c>
      <c r="J16" s="41">
        <v>5880.5</v>
      </c>
      <c r="K16" s="34">
        <v>96</v>
      </c>
      <c r="L16" s="41">
        <v>4924.1400000000003</v>
      </c>
    </row>
    <row r="17" spans="2:12" ht="15.75" customHeight="1" x14ac:dyDescent="0.25">
      <c r="B17" s="100" t="s">
        <v>14</v>
      </c>
      <c r="C17" s="36">
        <v>72</v>
      </c>
      <c r="D17" s="42">
        <v>3040.74</v>
      </c>
      <c r="E17" s="36">
        <v>72</v>
      </c>
      <c r="F17" s="42">
        <v>3040.74</v>
      </c>
      <c r="G17" s="36">
        <v>68</v>
      </c>
      <c r="H17" s="42">
        <v>2923.04</v>
      </c>
      <c r="I17" s="36">
        <v>68</v>
      </c>
      <c r="J17" s="42">
        <v>2923.04</v>
      </c>
      <c r="K17" s="36">
        <v>63</v>
      </c>
      <c r="L17" s="42">
        <v>2741.58</v>
      </c>
    </row>
    <row r="18" spans="2:12" ht="15.75" customHeight="1" x14ac:dyDescent="0.25">
      <c r="B18" s="100" t="s">
        <v>15</v>
      </c>
      <c r="C18" s="36">
        <v>250</v>
      </c>
      <c r="D18" s="42">
        <v>11447.02</v>
      </c>
      <c r="E18" s="36">
        <v>286</v>
      </c>
      <c r="F18" s="42">
        <v>13109.54</v>
      </c>
      <c r="G18" s="36">
        <v>267</v>
      </c>
      <c r="H18" s="42">
        <v>12256.26</v>
      </c>
      <c r="I18" s="36">
        <v>267</v>
      </c>
      <c r="J18" s="42">
        <v>12256.26</v>
      </c>
      <c r="K18" s="36">
        <v>226</v>
      </c>
      <c r="L18" s="42">
        <v>9975.68</v>
      </c>
    </row>
    <row r="19" spans="2:12" ht="15.75" customHeight="1" x14ac:dyDescent="0.25">
      <c r="B19" s="100" t="s">
        <v>16</v>
      </c>
      <c r="C19" s="36">
        <v>191</v>
      </c>
      <c r="D19" s="42">
        <v>9132.16</v>
      </c>
      <c r="E19" s="36">
        <v>191</v>
      </c>
      <c r="F19" s="42">
        <v>9132.16</v>
      </c>
      <c r="G19" s="36">
        <v>193</v>
      </c>
      <c r="H19" s="42">
        <v>9200.82</v>
      </c>
      <c r="I19" s="36">
        <v>191</v>
      </c>
      <c r="J19" s="42">
        <v>9132.16</v>
      </c>
      <c r="K19" s="36">
        <v>151</v>
      </c>
      <c r="L19" s="42">
        <v>7307.72</v>
      </c>
    </row>
    <row r="20" spans="2:12" ht="15.75" customHeight="1" x14ac:dyDescent="0.25">
      <c r="B20" s="100" t="s">
        <v>17</v>
      </c>
      <c r="C20" s="36">
        <v>228</v>
      </c>
      <c r="D20" s="42">
        <v>9789.24</v>
      </c>
      <c r="E20" s="36">
        <v>203</v>
      </c>
      <c r="F20" s="42">
        <v>8783.86</v>
      </c>
      <c r="G20" s="36">
        <v>241</v>
      </c>
      <c r="H20" s="42">
        <v>10122.74</v>
      </c>
      <c r="I20" s="36">
        <v>225</v>
      </c>
      <c r="J20" s="42">
        <v>9754.92</v>
      </c>
      <c r="K20" s="36">
        <v>199</v>
      </c>
      <c r="L20" s="42">
        <v>8705.3799999999992</v>
      </c>
    </row>
    <row r="21" spans="2:12" ht="15.75" customHeight="1" x14ac:dyDescent="0.25">
      <c r="B21" s="100" t="s">
        <v>18</v>
      </c>
      <c r="C21" s="36">
        <v>74</v>
      </c>
      <c r="D21" s="42">
        <v>3384.08</v>
      </c>
      <c r="E21" s="36">
        <v>74</v>
      </c>
      <c r="F21" s="42">
        <v>3325.22</v>
      </c>
      <c r="G21" s="36">
        <v>76</v>
      </c>
      <c r="H21" s="42">
        <v>3251.64</v>
      </c>
      <c r="I21" s="36">
        <v>76</v>
      </c>
      <c r="J21" s="42">
        <v>3251.64</v>
      </c>
      <c r="K21" s="36">
        <v>65</v>
      </c>
      <c r="L21" s="42">
        <v>2726.86</v>
      </c>
    </row>
    <row r="22" spans="2:12" ht="15.75" customHeight="1" x14ac:dyDescent="0.25">
      <c r="B22" s="100" t="s">
        <v>19</v>
      </c>
      <c r="C22" s="36">
        <v>105</v>
      </c>
      <c r="D22" s="42">
        <v>4512.08</v>
      </c>
      <c r="E22" s="36">
        <v>104</v>
      </c>
      <c r="F22" s="42">
        <v>4448.32</v>
      </c>
      <c r="G22" s="36">
        <v>101</v>
      </c>
      <c r="H22" s="42">
        <v>4453.24</v>
      </c>
      <c r="I22" s="36">
        <v>101</v>
      </c>
      <c r="J22" s="42">
        <v>4453.24</v>
      </c>
      <c r="K22" s="36">
        <v>98</v>
      </c>
      <c r="L22" s="42">
        <v>4301.2</v>
      </c>
    </row>
    <row r="23" spans="2:12" ht="15.75" thickBot="1" x14ac:dyDescent="0.3">
      <c r="B23" s="101" t="s">
        <v>20</v>
      </c>
      <c r="C23" s="38">
        <v>60</v>
      </c>
      <c r="D23" s="43">
        <v>2388.44</v>
      </c>
      <c r="E23" s="38">
        <v>60</v>
      </c>
      <c r="F23" s="43">
        <v>2388.44</v>
      </c>
      <c r="G23" s="38">
        <v>63</v>
      </c>
      <c r="H23" s="43">
        <v>2461.96</v>
      </c>
      <c r="I23" s="38">
        <v>63</v>
      </c>
      <c r="J23" s="43">
        <v>2462.04</v>
      </c>
      <c r="K23" s="38">
        <v>63</v>
      </c>
      <c r="L23" s="43">
        <v>2462</v>
      </c>
    </row>
    <row r="24" spans="2:12" ht="15.95" customHeight="1" thickBot="1" x14ac:dyDescent="0.3">
      <c r="B24" s="25" t="s">
        <v>21</v>
      </c>
      <c r="C24" s="140">
        <f>SUM(C16:C23)</f>
        <v>1099</v>
      </c>
      <c r="D24" s="139">
        <f t="shared" ref="D24:L24" si="5">SUM(D16:D23)</f>
        <v>49436.920000000006</v>
      </c>
      <c r="E24" s="140">
        <f t="shared" si="5"/>
        <v>1109</v>
      </c>
      <c r="F24" s="139">
        <f t="shared" si="5"/>
        <v>50108.780000000006</v>
      </c>
      <c r="G24" s="140">
        <f t="shared" si="5"/>
        <v>1128</v>
      </c>
      <c r="H24" s="139">
        <f t="shared" si="5"/>
        <v>50550.2</v>
      </c>
      <c r="I24" s="140">
        <f t="shared" si="5"/>
        <v>1110</v>
      </c>
      <c r="J24" s="139">
        <f t="shared" si="5"/>
        <v>50113.8</v>
      </c>
      <c r="K24" s="140">
        <f t="shared" si="5"/>
        <v>961</v>
      </c>
      <c r="L24" s="142">
        <f t="shared" si="5"/>
        <v>43144.56</v>
      </c>
    </row>
  </sheetData>
  <mergeCells count="19">
    <mergeCell ref="B2:B3"/>
    <mergeCell ref="C2:D2"/>
    <mergeCell ref="E2:F2"/>
    <mergeCell ref="G2:H2"/>
    <mergeCell ref="I2:J2"/>
    <mergeCell ref="K14:L14"/>
    <mergeCell ref="O2:U2"/>
    <mergeCell ref="O3:O4"/>
    <mergeCell ref="P3:P4"/>
    <mergeCell ref="Q3:Q4"/>
    <mergeCell ref="S3:S4"/>
    <mergeCell ref="T3:T4"/>
    <mergeCell ref="U3:U4"/>
    <mergeCell ref="K2:L2"/>
    <mergeCell ref="B14:B15"/>
    <mergeCell ref="C14:D14"/>
    <mergeCell ref="E14:F14"/>
    <mergeCell ref="G14:H14"/>
    <mergeCell ref="I14:J14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4"/>
  <sheetViews>
    <sheetView tabSelected="1" zoomScaleNormal="100" workbookViewId="0">
      <selection activeCell="L24" sqref="L24"/>
    </sheetView>
  </sheetViews>
  <sheetFormatPr defaultColWidth="9.140625" defaultRowHeight="15" x14ac:dyDescent="0.25"/>
  <cols>
    <col min="1" max="1" width="5.140625" customWidth="1"/>
    <col min="2" max="2" width="4" customWidth="1"/>
    <col min="3" max="3" width="6.7109375" customWidth="1"/>
    <col min="4" max="4" width="13.7109375" customWidth="1"/>
    <col min="5" max="5" width="6.7109375" customWidth="1"/>
    <col min="6" max="6" width="13.7109375" customWidth="1"/>
    <col min="7" max="7" width="6.7109375" customWidth="1"/>
    <col min="8" max="8" width="13.7109375" customWidth="1"/>
    <col min="9" max="9" width="6.7109375" customWidth="1"/>
    <col min="10" max="10" width="13.7109375" customWidth="1"/>
    <col min="11" max="11" width="6.7109375" customWidth="1"/>
    <col min="12" max="12" width="13.7109375" customWidth="1"/>
    <col min="13" max="13" width="21.140625" customWidth="1"/>
    <col min="14" max="14" width="4.5703125" customWidth="1"/>
    <col min="15" max="17" width="12.7109375" customWidth="1"/>
    <col min="18" max="18" width="4.42578125" customWidth="1"/>
    <col min="19" max="21" width="12.7109375" customWidth="1"/>
  </cols>
  <sheetData>
    <row r="1" spans="2:21" ht="15.75" thickBot="1" x14ac:dyDescent="0.3"/>
    <row r="2" spans="2:21" ht="16.5" thickBot="1" x14ac:dyDescent="0.3">
      <c r="B2" s="172"/>
      <c r="C2" s="191" t="s">
        <v>22</v>
      </c>
      <c r="D2" s="192"/>
      <c r="E2" s="191" t="s">
        <v>23</v>
      </c>
      <c r="F2" s="192"/>
      <c r="G2" s="191" t="s">
        <v>24</v>
      </c>
      <c r="H2" s="192"/>
      <c r="I2" s="191" t="s">
        <v>25</v>
      </c>
      <c r="J2" s="192"/>
      <c r="K2" s="191" t="s">
        <v>26</v>
      </c>
      <c r="L2" s="192"/>
      <c r="N2" s="18"/>
      <c r="O2" s="193" t="s">
        <v>42</v>
      </c>
      <c r="P2" s="194"/>
      <c r="Q2" s="194"/>
      <c r="R2" s="194"/>
      <c r="S2" s="194"/>
      <c r="T2" s="194"/>
      <c r="U2" s="195"/>
    </row>
    <row r="3" spans="2:21" ht="16.5" customHeight="1" thickBot="1" x14ac:dyDescent="0.3">
      <c r="B3" s="173"/>
      <c r="C3" s="26" t="s">
        <v>36</v>
      </c>
      <c r="D3" s="27" t="s">
        <v>32</v>
      </c>
      <c r="E3" s="26" t="s">
        <v>36</v>
      </c>
      <c r="F3" s="27" t="s">
        <v>32</v>
      </c>
      <c r="G3" s="26" t="s">
        <v>36</v>
      </c>
      <c r="H3" s="27" t="s">
        <v>32</v>
      </c>
      <c r="I3" s="26" t="s">
        <v>36</v>
      </c>
      <c r="J3" s="27" t="s">
        <v>32</v>
      </c>
      <c r="K3" s="26" t="s">
        <v>36</v>
      </c>
      <c r="L3" s="27" t="s">
        <v>32</v>
      </c>
      <c r="N3" s="24"/>
      <c r="O3" s="179" t="s">
        <v>33</v>
      </c>
      <c r="P3" s="179" t="s">
        <v>34</v>
      </c>
      <c r="Q3" s="179" t="s">
        <v>35</v>
      </c>
      <c r="R3" s="29"/>
      <c r="S3" s="179" t="s">
        <v>33</v>
      </c>
      <c r="T3" s="179" t="s">
        <v>34</v>
      </c>
      <c r="U3" s="179" t="s">
        <v>35</v>
      </c>
    </row>
    <row r="4" spans="2:21" ht="16.5" customHeight="1" thickBot="1" x14ac:dyDescent="0.3">
      <c r="B4" s="99" t="s">
        <v>13</v>
      </c>
      <c r="C4" s="34">
        <v>91</v>
      </c>
      <c r="D4" s="41">
        <v>4416</v>
      </c>
      <c r="E4" s="34">
        <v>113</v>
      </c>
      <c r="F4" s="41">
        <v>5720.38</v>
      </c>
      <c r="G4" s="34">
        <v>103</v>
      </c>
      <c r="H4" s="35">
        <v>5093.08</v>
      </c>
      <c r="I4" s="34">
        <v>103</v>
      </c>
      <c r="J4" s="41">
        <v>5093.08</v>
      </c>
      <c r="K4" s="34">
        <v>103</v>
      </c>
      <c r="L4" s="41">
        <v>5093.08</v>
      </c>
      <c r="N4" s="12"/>
      <c r="O4" s="180"/>
      <c r="P4" s="180"/>
      <c r="Q4" s="180"/>
      <c r="R4" s="30"/>
      <c r="S4" s="180"/>
      <c r="T4" s="180"/>
      <c r="U4" s="180"/>
    </row>
    <row r="5" spans="2:21" ht="15.75" customHeight="1" x14ac:dyDescent="0.25">
      <c r="B5" s="100" t="s">
        <v>14</v>
      </c>
      <c r="C5" s="36">
        <v>186</v>
      </c>
      <c r="D5" s="42">
        <v>8812.06</v>
      </c>
      <c r="E5" s="36">
        <v>204</v>
      </c>
      <c r="F5" s="42">
        <v>9419.42</v>
      </c>
      <c r="G5" s="36">
        <v>196</v>
      </c>
      <c r="H5" s="37">
        <v>9140.6299999999992</v>
      </c>
      <c r="I5" s="36">
        <v>196</v>
      </c>
      <c r="J5" s="42">
        <v>9140.6299999999992</v>
      </c>
      <c r="K5" s="36">
        <v>195</v>
      </c>
      <c r="L5" s="42">
        <v>9090.85</v>
      </c>
      <c r="N5" s="86" t="s">
        <v>13</v>
      </c>
      <c r="O5" s="87">
        <f t="shared" ref="O5:P8" si="0">C4+E4+G4+I4+K4+C16+E16+G16+I16+K16</f>
        <v>917</v>
      </c>
      <c r="P5" s="88">
        <f t="shared" si="0"/>
        <v>44115.06</v>
      </c>
      <c r="Q5" s="82">
        <f>P5/O5</f>
        <v>48.108026172300981</v>
      </c>
      <c r="R5" s="86" t="s">
        <v>17</v>
      </c>
      <c r="S5" s="95">
        <f t="shared" ref="S5:T8" si="1">C8+E8+G8+I8+K8+C20+E20+G20+I20+K20</f>
        <v>2368</v>
      </c>
      <c r="T5" s="82">
        <f t="shared" si="1"/>
        <v>109047.1</v>
      </c>
      <c r="U5" s="82">
        <f>T5/S5</f>
        <v>46.050295608108108</v>
      </c>
    </row>
    <row r="6" spans="2:21" ht="15.75" customHeight="1" x14ac:dyDescent="0.25">
      <c r="B6" s="100" t="s">
        <v>15</v>
      </c>
      <c r="C6" s="36">
        <v>191</v>
      </c>
      <c r="D6" s="42">
        <v>8438.57</v>
      </c>
      <c r="E6" s="36">
        <v>341</v>
      </c>
      <c r="F6" s="42">
        <v>15796.87</v>
      </c>
      <c r="G6" s="36">
        <v>268</v>
      </c>
      <c r="H6" s="37">
        <v>12336.78</v>
      </c>
      <c r="I6" s="36">
        <v>269</v>
      </c>
      <c r="J6" s="42">
        <v>12356.69</v>
      </c>
      <c r="K6" s="36">
        <v>269</v>
      </c>
      <c r="L6" s="42">
        <v>12291.97</v>
      </c>
      <c r="N6" s="89" t="s">
        <v>14</v>
      </c>
      <c r="O6" s="90">
        <f t="shared" si="0"/>
        <v>2004</v>
      </c>
      <c r="P6" s="91">
        <f t="shared" si="0"/>
        <v>89842.68</v>
      </c>
      <c r="Q6" s="83">
        <f t="shared" ref="Q6:Q8" si="2">P6/O6</f>
        <v>44.831676646706583</v>
      </c>
      <c r="R6" s="89" t="s">
        <v>18</v>
      </c>
      <c r="S6" s="96">
        <f t="shared" si="1"/>
        <v>483</v>
      </c>
      <c r="T6" s="83">
        <f t="shared" si="1"/>
        <v>22024.879999999994</v>
      </c>
      <c r="U6" s="83">
        <f t="shared" ref="U6:U9" si="3">T6/S6</f>
        <v>45.600165631469963</v>
      </c>
    </row>
    <row r="7" spans="2:21" ht="15.75" customHeight="1" x14ac:dyDescent="0.25">
      <c r="B7" s="100" t="s">
        <v>16</v>
      </c>
      <c r="C7" s="36">
        <v>116</v>
      </c>
      <c r="D7" s="42">
        <v>5576</v>
      </c>
      <c r="E7" s="36">
        <v>125</v>
      </c>
      <c r="F7" s="42">
        <v>6098.75</v>
      </c>
      <c r="G7" s="36">
        <v>120</v>
      </c>
      <c r="H7" s="37">
        <v>5814.97</v>
      </c>
      <c r="I7" s="36">
        <v>120</v>
      </c>
      <c r="J7" s="42">
        <v>5814.97</v>
      </c>
      <c r="K7" s="36">
        <v>120</v>
      </c>
      <c r="L7" s="42">
        <v>5814.97</v>
      </c>
      <c r="N7" s="89" t="s">
        <v>15</v>
      </c>
      <c r="O7" s="90">
        <f t="shared" si="0"/>
        <v>2777</v>
      </c>
      <c r="P7" s="91">
        <f t="shared" si="0"/>
        <v>125498.87</v>
      </c>
      <c r="Q7" s="83">
        <f t="shared" si="2"/>
        <v>45.192247029168165</v>
      </c>
      <c r="R7" s="89" t="s">
        <v>19</v>
      </c>
      <c r="S7" s="96">
        <f t="shared" si="1"/>
        <v>606</v>
      </c>
      <c r="T7" s="83">
        <f t="shared" si="1"/>
        <v>27670.420000000006</v>
      </c>
      <c r="U7" s="83">
        <f t="shared" si="3"/>
        <v>45.660759075907599</v>
      </c>
    </row>
    <row r="8" spans="2:21" ht="15.75" customHeight="1" thickBot="1" x14ac:dyDescent="0.3">
      <c r="B8" s="100" t="s">
        <v>17</v>
      </c>
      <c r="C8" s="36">
        <v>194</v>
      </c>
      <c r="D8" s="42">
        <v>9011.1</v>
      </c>
      <c r="E8" s="36">
        <v>243</v>
      </c>
      <c r="F8" s="42">
        <v>11067.24</v>
      </c>
      <c r="G8" s="36">
        <v>218</v>
      </c>
      <c r="H8" s="37">
        <v>10006.81</v>
      </c>
      <c r="I8" s="36">
        <v>217</v>
      </c>
      <c r="J8" s="42">
        <v>9939.09</v>
      </c>
      <c r="K8" s="36">
        <v>216</v>
      </c>
      <c r="L8" s="42">
        <v>9877.3700000000008</v>
      </c>
      <c r="N8" s="92" t="s">
        <v>16</v>
      </c>
      <c r="O8" s="93">
        <f t="shared" si="0"/>
        <v>1218</v>
      </c>
      <c r="P8" s="94">
        <f t="shared" si="0"/>
        <v>58642.560000000012</v>
      </c>
      <c r="Q8" s="85">
        <f t="shared" si="2"/>
        <v>48.146600985221681</v>
      </c>
      <c r="R8" s="28" t="s">
        <v>20</v>
      </c>
      <c r="S8" s="97">
        <f t="shared" si="1"/>
        <v>769</v>
      </c>
      <c r="T8" s="98">
        <f t="shared" si="1"/>
        <v>30851.670000000006</v>
      </c>
      <c r="U8" s="84">
        <f t="shared" si="3"/>
        <v>40.119206762028618</v>
      </c>
    </row>
    <row r="9" spans="2:21" ht="17.25" thickBot="1" x14ac:dyDescent="0.3">
      <c r="B9" s="100" t="s">
        <v>18</v>
      </c>
      <c r="C9" s="36">
        <v>50</v>
      </c>
      <c r="D9" s="42">
        <v>2339.91</v>
      </c>
      <c r="E9" s="36">
        <v>50</v>
      </c>
      <c r="F9" s="42">
        <v>2339.91</v>
      </c>
      <c r="G9" s="36">
        <v>51</v>
      </c>
      <c r="H9" s="37">
        <v>2324.9699999999998</v>
      </c>
      <c r="I9" s="36">
        <v>53</v>
      </c>
      <c r="J9" s="42">
        <v>2434.5100000000002</v>
      </c>
      <c r="K9" s="36">
        <v>53</v>
      </c>
      <c r="L9" s="42">
        <v>2434.5100000000002</v>
      </c>
      <c r="N9" s="10"/>
      <c r="O9" s="22"/>
      <c r="P9" s="11"/>
      <c r="Q9" s="23"/>
      <c r="R9" s="102" t="s">
        <v>21</v>
      </c>
      <c r="S9" s="103">
        <f>O5+O6+O7+O8+S5+S6+S7+S8</f>
        <v>11142</v>
      </c>
      <c r="T9" s="104">
        <f>P5+P6+P7+P8+T5+T6+T7+T8</f>
        <v>507693.24</v>
      </c>
      <c r="U9" s="105">
        <f t="shared" si="3"/>
        <v>45.565718901453955</v>
      </c>
    </row>
    <row r="10" spans="2:21" x14ac:dyDescent="0.25">
      <c r="B10" s="100" t="s">
        <v>19</v>
      </c>
      <c r="C10" s="36">
        <v>58</v>
      </c>
      <c r="D10" s="42">
        <v>2758.07</v>
      </c>
      <c r="E10" s="36">
        <v>59</v>
      </c>
      <c r="F10" s="42">
        <v>2802.88</v>
      </c>
      <c r="G10" s="36">
        <v>59</v>
      </c>
      <c r="H10" s="37">
        <v>2802.88</v>
      </c>
      <c r="I10" s="36">
        <v>59</v>
      </c>
      <c r="J10" s="42">
        <v>2802.88</v>
      </c>
      <c r="K10" s="36">
        <v>59</v>
      </c>
      <c r="L10" s="42">
        <v>2802.88</v>
      </c>
    </row>
    <row r="11" spans="2:21" ht="15.75" thickBot="1" x14ac:dyDescent="0.3">
      <c r="B11" s="101" t="s">
        <v>20</v>
      </c>
      <c r="C11" s="38">
        <v>72</v>
      </c>
      <c r="D11" s="43">
        <v>2827.78</v>
      </c>
      <c r="E11" s="38">
        <v>72</v>
      </c>
      <c r="F11" s="43">
        <v>2827.78</v>
      </c>
      <c r="G11" s="38">
        <v>72</v>
      </c>
      <c r="H11" s="39">
        <v>2827.78</v>
      </c>
      <c r="I11" s="38">
        <v>72</v>
      </c>
      <c r="J11" s="43">
        <v>2827.78</v>
      </c>
      <c r="K11" s="38">
        <v>72</v>
      </c>
      <c r="L11" s="43">
        <v>2827.78</v>
      </c>
    </row>
    <row r="12" spans="2:21" ht="15.95" customHeight="1" thickBot="1" x14ac:dyDescent="0.3">
      <c r="B12" s="25" t="s">
        <v>21</v>
      </c>
      <c r="C12" s="31">
        <f>SUM(C4:C11)</f>
        <v>958</v>
      </c>
      <c r="D12" s="44">
        <f t="shared" ref="D12:L12" si="4">SUM(D4:D11)</f>
        <v>44179.49</v>
      </c>
      <c r="E12" s="33">
        <f t="shared" si="4"/>
        <v>1207</v>
      </c>
      <c r="F12" s="44">
        <f t="shared" si="4"/>
        <v>56073.229999999989</v>
      </c>
      <c r="G12" s="33">
        <f t="shared" si="4"/>
        <v>1087</v>
      </c>
      <c r="H12" s="32">
        <f t="shared" si="4"/>
        <v>50347.899999999994</v>
      </c>
      <c r="I12" s="33">
        <f t="shared" si="4"/>
        <v>1089</v>
      </c>
      <c r="J12" s="44">
        <f t="shared" si="4"/>
        <v>50409.630000000005</v>
      </c>
      <c r="K12" s="33">
        <f t="shared" si="4"/>
        <v>1087</v>
      </c>
      <c r="L12" s="45">
        <f t="shared" si="4"/>
        <v>50233.41</v>
      </c>
    </row>
    <row r="13" spans="2:21" ht="18" customHeight="1" thickBot="1" x14ac:dyDescent="0.3"/>
    <row r="14" spans="2:21" ht="15.75" customHeight="1" thickBot="1" x14ac:dyDescent="0.3">
      <c r="B14" s="172"/>
      <c r="C14" s="191" t="s">
        <v>27</v>
      </c>
      <c r="D14" s="192"/>
      <c r="E14" s="191" t="s">
        <v>28</v>
      </c>
      <c r="F14" s="192"/>
      <c r="G14" s="191" t="s">
        <v>29</v>
      </c>
      <c r="H14" s="192"/>
      <c r="I14" s="191" t="s">
        <v>30</v>
      </c>
      <c r="J14" s="192"/>
      <c r="K14" s="191" t="s">
        <v>31</v>
      </c>
      <c r="L14" s="192"/>
    </row>
    <row r="15" spans="2:21" ht="15.75" customHeight="1" thickBot="1" x14ac:dyDescent="0.3">
      <c r="B15" s="173"/>
      <c r="C15" s="26" t="s">
        <v>36</v>
      </c>
      <c r="D15" s="27" t="s">
        <v>32</v>
      </c>
      <c r="E15" s="26" t="s">
        <v>36</v>
      </c>
      <c r="F15" s="27" t="s">
        <v>32</v>
      </c>
      <c r="G15" s="26" t="s">
        <v>36</v>
      </c>
      <c r="H15" s="27" t="s">
        <v>32</v>
      </c>
      <c r="I15" s="26" t="s">
        <v>36</v>
      </c>
      <c r="J15" s="27" t="s">
        <v>32</v>
      </c>
      <c r="K15" s="26" t="s">
        <v>36</v>
      </c>
      <c r="L15" s="27" t="s">
        <v>32</v>
      </c>
    </row>
    <row r="16" spans="2:21" ht="15.75" customHeight="1" x14ac:dyDescent="0.25">
      <c r="B16" s="99" t="s">
        <v>13</v>
      </c>
      <c r="C16" s="34">
        <v>85</v>
      </c>
      <c r="D16" s="41">
        <v>3908.16</v>
      </c>
      <c r="E16" s="34">
        <v>85</v>
      </c>
      <c r="F16" s="41">
        <v>3908.16</v>
      </c>
      <c r="G16" s="34">
        <v>83</v>
      </c>
      <c r="H16" s="41">
        <v>3858.38</v>
      </c>
      <c r="I16" s="34">
        <v>83</v>
      </c>
      <c r="J16" s="41">
        <v>3858.38</v>
      </c>
      <c r="K16" s="34">
        <v>68</v>
      </c>
      <c r="L16" s="41">
        <v>3166.36</v>
      </c>
    </row>
    <row r="17" spans="2:12" ht="15.75" customHeight="1" x14ac:dyDescent="0.25">
      <c r="B17" s="100" t="s">
        <v>14</v>
      </c>
      <c r="C17" s="36">
        <v>209</v>
      </c>
      <c r="D17" s="42">
        <v>9001.16</v>
      </c>
      <c r="E17" s="36">
        <v>207</v>
      </c>
      <c r="F17" s="42">
        <v>8911.5400000000009</v>
      </c>
      <c r="G17" s="36">
        <v>205</v>
      </c>
      <c r="H17" s="42">
        <v>8821.93</v>
      </c>
      <c r="I17" s="36">
        <v>203</v>
      </c>
      <c r="J17" s="42">
        <v>8752.23</v>
      </c>
      <c r="K17" s="36">
        <v>203</v>
      </c>
      <c r="L17" s="42">
        <v>8752.23</v>
      </c>
    </row>
    <row r="18" spans="2:12" ht="15.75" customHeight="1" x14ac:dyDescent="0.25">
      <c r="B18" s="100" t="s">
        <v>15</v>
      </c>
      <c r="C18" s="36">
        <v>287</v>
      </c>
      <c r="D18" s="42">
        <v>12819.75</v>
      </c>
      <c r="E18" s="36">
        <v>288</v>
      </c>
      <c r="F18" s="42">
        <v>12864.56</v>
      </c>
      <c r="G18" s="36">
        <v>288</v>
      </c>
      <c r="H18" s="42">
        <v>12864.56</v>
      </c>
      <c r="I18" s="36">
        <v>288</v>
      </c>
      <c r="J18" s="42">
        <v>12864.56</v>
      </c>
      <c r="K18" s="36">
        <v>288</v>
      </c>
      <c r="L18" s="42">
        <v>12864.56</v>
      </c>
    </row>
    <row r="19" spans="2:12" ht="15.75" customHeight="1" x14ac:dyDescent="0.25">
      <c r="B19" s="100" t="s">
        <v>16</v>
      </c>
      <c r="C19" s="36">
        <v>127</v>
      </c>
      <c r="D19" s="42">
        <v>6088.79</v>
      </c>
      <c r="E19" s="36">
        <v>127</v>
      </c>
      <c r="F19" s="42">
        <v>6088.79</v>
      </c>
      <c r="G19" s="36">
        <v>126</v>
      </c>
      <c r="H19" s="42">
        <v>6004.15</v>
      </c>
      <c r="I19" s="36">
        <v>126</v>
      </c>
      <c r="J19" s="42">
        <v>6004.15</v>
      </c>
      <c r="K19" s="36">
        <v>111</v>
      </c>
      <c r="L19" s="42">
        <v>5337.02</v>
      </c>
    </row>
    <row r="20" spans="2:12" ht="15.75" customHeight="1" x14ac:dyDescent="0.25">
      <c r="B20" s="100" t="s">
        <v>17</v>
      </c>
      <c r="C20" s="36">
        <v>255</v>
      </c>
      <c r="D20" s="42">
        <v>11804.21</v>
      </c>
      <c r="E20" s="36">
        <v>259</v>
      </c>
      <c r="F20" s="42">
        <v>11923.68</v>
      </c>
      <c r="G20" s="36">
        <v>259</v>
      </c>
      <c r="H20" s="42">
        <v>11943.6</v>
      </c>
      <c r="I20" s="36">
        <v>258</v>
      </c>
      <c r="J20" s="42">
        <v>11918.71</v>
      </c>
      <c r="K20" s="36">
        <v>249</v>
      </c>
      <c r="L20" s="42">
        <v>11555.29</v>
      </c>
    </row>
    <row r="21" spans="2:12" ht="15.75" customHeight="1" x14ac:dyDescent="0.25">
      <c r="B21" s="100" t="s">
        <v>18</v>
      </c>
      <c r="C21" s="36">
        <v>44</v>
      </c>
      <c r="D21" s="42">
        <v>1971.47</v>
      </c>
      <c r="E21" s="36">
        <v>44</v>
      </c>
      <c r="F21" s="42">
        <v>1971.47</v>
      </c>
      <c r="G21" s="36">
        <v>47</v>
      </c>
      <c r="H21" s="42">
        <v>2110.86</v>
      </c>
      <c r="I21" s="36">
        <v>46</v>
      </c>
      <c r="J21" s="42">
        <v>2061.08</v>
      </c>
      <c r="K21" s="36">
        <v>45</v>
      </c>
      <c r="L21" s="42">
        <v>2036.19</v>
      </c>
    </row>
    <row r="22" spans="2:12" ht="15.75" customHeight="1" x14ac:dyDescent="0.25">
      <c r="B22" s="100" t="s">
        <v>19</v>
      </c>
      <c r="C22" s="36">
        <v>64</v>
      </c>
      <c r="D22" s="42">
        <v>2778</v>
      </c>
      <c r="E22" s="36">
        <v>64</v>
      </c>
      <c r="F22" s="42">
        <v>2778</v>
      </c>
      <c r="G22" s="36">
        <v>64</v>
      </c>
      <c r="H22" s="42">
        <v>2778</v>
      </c>
      <c r="I22" s="36">
        <v>64</v>
      </c>
      <c r="J22" s="42">
        <v>2778</v>
      </c>
      <c r="K22" s="36">
        <v>56</v>
      </c>
      <c r="L22" s="42">
        <v>2588.83</v>
      </c>
    </row>
    <row r="23" spans="2:12" ht="15.75" thickBot="1" x14ac:dyDescent="0.3">
      <c r="B23" s="101" t="s">
        <v>20</v>
      </c>
      <c r="C23" s="38">
        <v>83</v>
      </c>
      <c r="D23" s="43">
        <v>3360.47</v>
      </c>
      <c r="E23" s="38">
        <v>82</v>
      </c>
      <c r="F23" s="43">
        <v>3335.58</v>
      </c>
      <c r="G23" s="38">
        <v>82</v>
      </c>
      <c r="H23" s="43">
        <v>3355.5</v>
      </c>
      <c r="I23" s="38">
        <v>81</v>
      </c>
      <c r="J23" s="43">
        <v>3330.61</v>
      </c>
      <c r="K23" s="38">
        <v>81</v>
      </c>
      <c r="L23" s="43">
        <v>3330.61</v>
      </c>
    </row>
    <row r="24" spans="2:12" ht="15.95" customHeight="1" thickBot="1" x14ac:dyDescent="0.3">
      <c r="B24" s="25" t="s">
        <v>21</v>
      </c>
      <c r="C24" s="33">
        <f>SUM(C16:C23)</f>
        <v>1154</v>
      </c>
      <c r="D24" s="44">
        <f t="shared" ref="D24:L24" si="5">SUM(D16:D23)</f>
        <v>51732.01</v>
      </c>
      <c r="E24" s="33">
        <f t="shared" si="5"/>
        <v>1156</v>
      </c>
      <c r="F24" s="44">
        <f t="shared" si="5"/>
        <v>51781.780000000006</v>
      </c>
      <c r="G24" s="33">
        <f t="shared" si="5"/>
        <v>1154</v>
      </c>
      <c r="H24" s="44">
        <f t="shared" si="5"/>
        <v>51736.98</v>
      </c>
      <c r="I24" s="33">
        <f t="shared" si="5"/>
        <v>1149</v>
      </c>
      <c r="J24" s="44">
        <f t="shared" si="5"/>
        <v>51567.72</v>
      </c>
      <c r="K24" s="33">
        <f t="shared" si="5"/>
        <v>1101</v>
      </c>
      <c r="L24" s="45">
        <f t="shared" si="5"/>
        <v>49631.090000000011</v>
      </c>
    </row>
  </sheetData>
  <mergeCells count="19">
    <mergeCell ref="B2:B3"/>
    <mergeCell ref="B14:B15"/>
    <mergeCell ref="S3:S4"/>
    <mergeCell ref="P3:P4"/>
    <mergeCell ref="T3:T4"/>
    <mergeCell ref="Q3:Q4"/>
    <mergeCell ref="C2:D2"/>
    <mergeCell ref="E2:F2"/>
    <mergeCell ref="G2:H2"/>
    <mergeCell ref="I2:J2"/>
    <mergeCell ref="K2:L2"/>
    <mergeCell ref="C14:D14"/>
    <mergeCell ref="E14:F14"/>
    <mergeCell ref="G14:H14"/>
    <mergeCell ref="I14:J14"/>
    <mergeCell ref="K14:L14"/>
    <mergeCell ref="O2:U2"/>
    <mergeCell ref="O3:O4"/>
    <mergeCell ref="U3:U4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workbookViewId="0">
      <selection activeCell="J17" sqref="J17"/>
    </sheetView>
  </sheetViews>
  <sheetFormatPr defaultRowHeight="15" x14ac:dyDescent="0.25"/>
  <cols>
    <col min="1" max="1" width="4.140625" customWidth="1"/>
    <col min="2" max="2" width="7.5703125" customWidth="1"/>
    <col min="3" max="6" width="9.7109375" customWidth="1"/>
    <col min="7" max="10" width="12.7109375" customWidth="1"/>
  </cols>
  <sheetData>
    <row r="1" spans="2:13" ht="29.25" customHeight="1" x14ac:dyDescent="0.25">
      <c r="B1" s="200" t="s">
        <v>41</v>
      </c>
      <c r="C1" s="200"/>
      <c r="D1" s="200"/>
      <c r="E1" s="200"/>
      <c r="F1" s="200"/>
      <c r="G1" s="200"/>
      <c r="H1" s="200"/>
      <c r="I1" s="200"/>
      <c r="J1" s="200"/>
    </row>
    <row r="2" spans="2:13" ht="15.75" thickBot="1" x14ac:dyDescent="0.3">
      <c r="B2" s="1"/>
      <c r="C2" s="1"/>
      <c r="D2" s="1"/>
      <c r="E2" s="1"/>
      <c r="F2" s="1"/>
      <c r="G2" s="1"/>
      <c r="H2" s="1"/>
      <c r="I2" s="1"/>
      <c r="J2" s="1"/>
    </row>
    <row r="3" spans="2:13" x14ac:dyDescent="0.25">
      <c r="B3" s="19"/>
      <c r="C3" s="196" t="s">
        <v>76</v>
      </c>
      <c r="D3" s="196"/>
      <c r="E3" s="196"/>
      <c r="F3" s="197"/>
      <c r="G3" s="198" t="s">
        <v>77</v>
      </c>
      <c r="H3" s="198"/>
      <c r="I3" s="198"/>
      <c r="J3" s="199"/>
    </row>
    <row r="4" spans="2:13" ht="15.75" thickBot="1" x14ac:dyDescent="0.3">
      <c r="B4" s="20"/>
      <c r="C4" s="132" t="s">
        <v>40</v>
      </c>
      <c r="D4" s="50" t="s">
        <v>39</v>
      </c>
      <c r="E4" s="147" t="s">
        <v>38</v>
      </c>
      <c r="F4" s="46" t="s">
        <v>37</v>
      </c>
      <c r="G4" s="132" t="s">
        <v>40</v>
      </c>
      <c r="H4" s="50" t="s">
        <v>39</v>
      </c>
      <c r="I4" s="147" t="s">
        <v>38</v>
      </c>
      <c r="J4" s="46" t="s">
        <v>37</v>
      </c>
    </row>
    <row r="5" spans="2:13" x14ac:dyDescent="0.25">
      <c r="B5" s="55" t="s">
        <v>0</v>
      </c>
      <c r="C5" s="133">
        <v>786</v>
      </c>
      <c r="D5" s="56">
        <v>1202</v>
      </c>
      <c r="E5" s="148">
        <v>1065</v>
      </c>
      <c r="F5" s="66">
        <v>958</v>
      </c>
      <c r="G5" s="161">
        <v>29646.29</v>
      </c>
      <c r="H5" s="69">
        <v>47928.14</v>
      </c>
      <c r="I5" s="152">
        <v>46783.48</v>
      </c>
      <c r="J5" s="70">
        <v>44179.49</v>
      </c>
    </row>
    <row r="6" spans="2:13" x14ac:dyDescent="0.25">
      <c r="B6" s="57" t="s">
        <v>1</v>
      </c>
      <c r="C6" s="134">
        <v>824</v>
      </c>
      <c r="D6" s="58">
        <v>1331</v>
      </c>
      <c r="E6" s="149">
        <v>1117</v>
      </c>
      <c r="F6" s="67">
        <v>1207</v>
      </c>
      <c r="G6" s="162">
        <v>30882.21</v>
      </c>
      <c r="H6" s="71">
        <v>55726.26</v>
      </c>
      <c r="I6" s="153">
        <v>48413.68</v>
      </c>
      <c r="J6" s="72">
        <v>56073.23</v>
      </c>
    </row>
    <row r="7" spans="2:13" x14ac:dyDescent="0.25">
      <c r="B7" s="57" t="s">
        <v>2</v>
      </c>
      <c r="C7" s="134">
        <v>810</v>
      </c>
      <c r="D7" s="58">
        <v>1321</v>
      </c>
      <c r="E7" s="149">
        <v>1095</v>
      </c>
      <c r="F7" s="59">
        <v>1087</v>
      </c>
      <c r="G7" s="162">
        <v>30226.81</v>
      </c>
      <c r="H7" s="73">
        <v>52179.92</v>
      </c>
      <c r="I7" s="153">
        <v>47735.9</v>
      </c>
      <c r="J7" s="74">
        <v>50347.9</v>
      </c>
    </row>
    <row r="8" spans="2:13" x14ac:dyDescent="0.25">
      <c r="B8" s="57" t="s">
        <v>3</v>
      </c>
      <c r="C8" s="134">
        <v>811</v>
      </c>
      <c r="D8" s="58">
        <v>1325</v>
      </c>
      <c r="E8" s="149">
        <v>1108</v>
      </c>
      <c r="F8" s="59">
        <v>1089</v>
      </c>
      <c r="G8" s="162">
        <v>30212.78</v>
      </c>
      <c r="H8" s="73">
        <v>52419.81</v>
      </c>
      <c r="I8" s="153">
        <v>48579.42</v>
      </c>
      <c r="J8" s="74">
        <v>50409.63</v>
      </c>
    </row>
    <row r="9" spans="2:13" ht="15.75" thickBot="1" x14ac:dyDescent="0.3">
      <c r="B9" s="60" t="s">
        <v>4</v>
      </c>
      <c r="C9" s="135">
        <v>806</v>
      </c>
      <c r="D9" s="61">
        <v>1319</v>
      </c>
      <c r="E9" s="150">
        <v>1102</v>
      </c>
      <c r="F9" s="52">
        <v>1087</v>
      </c>
      <c r="G9" s="163">
        <v>30002.13</v>
      </c>
      <c r="H9" s="75">
        <v>52170.29</v>
      </c>
      <c r="I9" s="154">
        <v>48020.34</v>
      </c>
      <c r="J9" s="76">
        <v>50233.41</v>
      </c>
    </row>
    <row r="10" spans="2:13" ht="15.75" thickBot="1" x14ac:dyDescent="0.3">
      <c r="B10" s="15" t="s">
        <v>5</v>
      </c>
      <c r="C10" s="136">
        <f t="shared" ref="C10:J10" si="0">SUM(C5:C9)</f>
        <v>4037</v>
      </c>
      <c r="D10" s="51">
        <f t="shared" si="0"/>
        <v>6498</v>
      </c>
      <c r="E10" s="151">
        <f t="shared" si="0"/>
        <v>5487</v>
      </c>
      <c r="F10" s="53">
        <f t="shared" si="0"/>
        <v>5428</v>
      </c>
      <c r="G10" s="164">
        <f t="shared" si="0"/>
        <v>150970.22</v>
      </c>
      <c r="H10" s="77">
        <f t="shared" si="0"/>
        <v>260424.42</v>
      </c>
      <c r="I10" s="155">
        <f t="shared" si="0"/>
        <v>239532.81999999998</v>
      </c>
      <c r="J10" s="78">
        <f t="shared" si="0"/>
        <v>251243.66</v>
      </c>
      <c r="L10" s="8"/>
    </row>
    <row r="11" spans="2:13" ht="15.75" thickBot="1" x14ac:dyDescent="0.3">
      <c r="B11" s="3"/>
      <c r="C11" s="3"/>
      <c r="D11" s="3"/>
      <c r="E11" s="13"/>
      <c r="F11" s="13"/>
      <c r="G11" s="4"/>
      <c r="H11" s="7"/>
      <c r="I11" s="14"/>
      <c r="J11" s="14"/>
    </row>
    <row r="12" spans="2:13" x14ac:dyDescent="0.25">
      <c r="B12" s="55" t="s">
        <v>6</v>
      </c>
      <c r="C12" s="133">
        <v>857</v>
      </c>
      <c r="D12" s="64">
        <v>1343</v>
      </c>
      <c r="E12" s="167">
        <v>1099</v>
      </c>
      <c r="F12" s="62">
        <v>1154</v>
      </c>
      <c r="G12" s="165">
        <v>33666.92</v>
      </c>
      <c r="H12" s="106">
        <v>57912.56</v>
      </c>
      <c r="I12" s="156">
        <v>49436.92</v>
      </c>
      <c r="J12" s="107">
        <v>51732.01</v>
      </c>
    </row>
    <row r="13" spans="2:13" x14ac:dyDescent="0.25">
      <c r="B13" s="57" t="s">
        <v>7</v>
      </c>
      <c r="C13" s="134">
        <v>861</v>
      </c>
      <c r="D13" s="58">
        <v>1352</v>
      </c>
      <c r="E13" s="168">
        <v>1109</v>
      </c>
      <c r="F13" s="63">
        <v>1156</v>
      </c>
      <c r="G13" s="162">
        <v>33741.839999999997</v>
      </c>
      <c r="H13" s="71">
        <v>54771.16</v>
      </c>
      <c r="I13" s="157">
        <v>50108.78</v>
      </c>
      <c r="J13" s="108">
        <v>51781.78</v>
      </c>
    </row>
    <row r="14" spans="2:13" x14ac:dyDescent="0.25">
      <c r="B14" s="57" t="s">
        <v>8</v>
      </c>
      <c r="C14" s="134">
        <v>1052</v>
      </c>
      <c r="D14" s="58">
        <v>1479</v>
      </c>
      <c r="E14" s="168">
        <v>1128</v>
      </c>
      <c r="F14" s="63">
        <v>1154</v>
      </c>
      <c r="G14" s="162">
        <v>42228.61</v>
      </c>
      <c r="H14" s="71">
        <v>62644.73</v>
      </c>
      <c r="I14" s="157">
        <v>50550.2</v>
      </c>
      <c r="J14" s="108">
        <v>51736.98</v>
      </c>
      <c r="M14" s="21"/>
    </row>
    <row r="15" spans="2:13" x14ac:dyDescent="0.25">
      <c r="B15" s="57" t="s">
        <v>9</v>
      </c>
      <c r="C15" s="134">
        <v>917</v>
      </c>
      <c r="D15" s="58">
        <v>1426</v>
      </c>
      <c r="E15" s="169">
        <v>1110</v>
      </c>
      <c r="F15" s="68">
        <v>1149</v>
      </c>
      <c r="G15" s="162">
        <v>36316.42</v>
      </c>
      <c r="H15" s="71">
        <v>57332.79</v>
      </c>
      <c r="I15" s="158">
        <v>50113.8</v>
      </c>
      <c r="J15" s="109">
        <v>51567.72</v>
      </c>
    </row>
    <row r="16" spans="2:13" ht="15.75" thickBot="1" x14ac:dyDescent="0.3">
      <c r="B16" s="60" t="s">
        <v>10</v>
      </c>
      <c r="C16" s="135">
        <v>896</v>
      </c>
      <c r="D16" s="61">
        <v>1167</v>
      </c>
      <c r="E16" s="170">
        <v>961</v>
      </c>
      <c r="F16" s="49">
        <v>1101</v>
      </c>
      <c r="G16" s="163">
        <v>35572.11</v>
      </c>
      <c r="H16" s="75">
        <v>47577.39</v>
      </c>
      <c r="I16" s="159">
        <v>43144.56</v>
      </c>
      <c r="J16" s="110">
        <v>49631.09</v>
      </c>
    </row>
    <row r="17" spans="2:12" ht="15.75" thickBot="1" x14ac:dyDescent="0.3">
      <c r="B17" s="6" t="s">
        <v>11</v>
      </c>
      <c r="C17" s="137">
        <f t="shared" ref="C17:F17" si="1">SUM(C12:C16)</f>
        <v>4583</v>
      </c>
      <c r="D17" s="65">
        <f t="shared" si="1"/>
        <v>6767</v>
      </c>
      <c r="E17" s="171">
        <f t="shared" si="1"/>
        <v>5407</v>
      </c>
      <c r="F17" s="54">
        <f t="shared" si="1"/>
        <v>5714</v>
      </c>
      <c r="G17" s="166">
        <f t="shared" ref="G17:J17" si="2">SUM(G12:G16)</f>
        <v>181525.89999999997</v>
      </c>
      <c r="H17" s="112">
        <f t="shared" si="2"/>
        <v>280238.63</v>
      </c>
      <c r="I17" s="160">
        <f t="shared" si="2"/>
        <v>243354.26</v>
      </c>
      <c r="J17" s="113">
        <f t="shared" si="2"/>
        <v>256449.58000000002</v>
      </c>
    </row>
    <row r="18" spans="2:12" ht="16.5" thickTop="1" thickBot="1" x14ac:dyDescent="0.3">
      <c r="B18" s="40" t="s">
        <v>12</v>
      </c>
      <c r="C18" s="47">
        <f>C10+C17</f>
        <v>8620</v>
      </c>
      <c r="D18" s="47">
        <f t="shared" ref="D18:J18" si="3">D10+D17</f>
        <v>13265</v>
      </c>
      <c r="E18" s="48">
        <f t="shared" si="3"/>
        <v>10894</v>
      </c>
      <c r="F18" s="48">
        <f t="shared" si="3"/>
        <v>11142</v>
      </c>
      <c r="G18" s="79">
        <f t="shared" si="3"/>
        <v>332496.12</v>
      </c>
      <c r="H18" s="80">
        <f t="shared" si="3"/>
        <v>540663.05000000005</v>
      </c>
      <c r="I18" s="81">
        <f t="shared" si="3"/>
        <v>482887.07999999996</v>
      </c>
      <c r="J18" s="111">
        <f t="shared" si="3"/>
        <v>507693.24</v>
      </c>
    </row>
    <row r="19" spans="2:12" ht="15.75" thickTop="1" x14ac:dyDescent="0.25">
      <c r="B19" s="2"/>
      <c r="C19" s="2"/>
      <c r="D19" s="2"/>
      <c r="E19" s="2"/>
      <c r="F19" s="2"/>
      <c r="G19" s="5"/>
      <c r="H19" s="16"/>
      <c r="I19" s="17"/>
      <c r="J19" s="17"/>
      <c r="L19" s="21"/>
    </row>
    <row r="20" spans="2:12" x14ac:dyDescent="0.25">
      <c r="D20" s="8"/>
      <c r="L20" s="9"/>
    </row>
  </sheetData>
  <mergeCells count="3">
    <mergeCell ref="C3:F3"/>
    <mergeCell ref="G3:J3"/>
    <mergeCell ref="B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2018-2019 </vt:lpstr>
      <vt:lpstr>2019-2020</vt:lpstr>
      <vt:lpstr>2020-2021</vt:lpstr>
      <vt:lpstr>2021-2022</vt:lpstr>
      <vt:lpstr>Súhrn_2021.....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Ruzena Grochova</dc:creator>
  <cp:lastModifiedBy>Uliankova Agata</cp:lastModifiedBy>
  <cp:lastPrinted>2022-05-18T13:52:57Z</cp:lastPrinted>
  <dcterms:created xsi:type="dcterms:W3CDTF">2013-01-23T11:44:45Z</dcterms:created>
  <dcterms:modified xsi:type="dcterms:W3CDTF">2022-06-24T09:01:06Z</dcterms:modified>
</cp:coreProperties>
</file>