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CVTI\Akcie\2018\06 Aurélium Tribuna a vzduchotechnika\02 Stanovenie PHZ\011 žiadosti na PHZ\"/>
    </mc:Choice>
  </mc:AlternateContent>
  <bookViews>
    <workbookView xWindow="0" yWindow="0" windowWidth="23970" windowHeight="6690" tabRatio="842"/>
  </bookViews>
  <sheets>
    <sheet name="prezentačná miestnosť" sheetId="2" r:id="rId1"/>
    <sheet name="Rekapitulacia" sheetId="6" r:id="rId2"/>
  </sheets>
  <definedNames>
    <definedName name="_xlnm.Print_Area" localSheetId="0">'prezentačná miestnosť'!$A$1:$H$49</definedName>
  </definedNames>
  <calcPr calcId="152511"/>
</workbook>
</file>

<file path=xl/calcChain.xml><?xml version="1.0" encoding="utf-8"?>
<calcChain xmlns="http://schemas.openxmlformats.org/spreadsheetml/2006/main">
  <c r="H20" i="2" l="1"/>
  <c r="H21" i="2"/>
  <c r="H30" i="2"/>
  <c r="H29" i="2"/>
  <c r="H28" i="2"/>
  <c r="H27" i="2"/>
  <c r="F26" i="2"/>
  <c r="H26" i="2" s="1"/>
  <c r="H22" i="2"/>
  <c r="H18" i="2"/>
  <c r="H17" i="2"/>
  <c r="H42" i="2" l="1"/>
  <c r="H40" i="2"/>
  <c r="H36" i="2"/>
  <c r="H35" i="2"/>
  <c r="H34" i="2"/>
  <c r="H33" i="2"/>
  <c r="H31" i="2"/>
  <c r="H25" i="2"/>
  <c r="H24" i="2"/>
  <c r="H19" i="2"/>
  <c r="H13" i="2"/>
  <c r="H12" i="2"/>
  <c r="H45" i="2" l="1"/>
  <c r="H47" i="2" s="1"/>
  <c r="H46" i="2" s="1"/>
  <c r="C7" i="6" l="1"/>
  <c r="D7" i="6" s="1"/>
  <c r="E7" i="6" s="1"/>
  <c r="E8" i="6" l="1"/>
  <c r="D8" i="6"/>
  <c r="C8" i="6"/>
</calcChain>
</file>

<file path=xl/sharedStrings.xml><?xml version="1.0" encoding="utf-8"?>
<sst xmlns="http://schemas.openxmlformats.org/spreadsheetml/2006/main" count="87" uniqueCount="66">
  <si>
    <t>P.Č.</t>
  </si>
  <si>
    <t>KCN</t>
  </si>
  <si>
    <t>Kód položky</t>
  </si>
  <si>
    <t>Skrátený popis</t>
  </si>
  <si>
    <t>MJ</t>
  </si>
  <si>
    <t>Množstvo celkom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</si>
  <si>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</si>
  <si>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</si>
  <si>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</si>
  <si>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</si>
  <si>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</si>
  <si>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</si>
  <si>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</si>
  <si>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</si>
  <si>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</si>
  <si>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</si>
  <si>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</si>
  <si>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Ostatné konštrukcie a práce-búranie</t>
  </si>
  <si>
    <t>m2</t>
  </si>
  <si>
    <t>Vyčistenie miestností,budov pri výške podlaží do 4m</t>
  </si>
  <si>
    <t>t</t>
  </si>
  <si>
    <t>PSV</t>
  </si>
  <si>
    <t>Práce a dodávky PSV</t>
  </si>
  <si>
    <t>Konštrukcie - drevostavby a SDK konštrukcie</t>
  </si>
  <si>
    <t>m</t>
  </si>
  <si>
    <t>ks</t>
  </si>
  <si>
    <t xml:space="preserve">Konštrukcie doplnkové kovové </t>
  </si>
  <si>
    <t>Podlahy povlakové</t>
  </si>
  <si>
    <t>M</t>
  </si>
  <si>
    <t>Elektromontáže</t>
  </si>
  <si>
    <t>Montáže vzduchotechnických zariad.</t>
  </si>
  <si>
    <t>Cena jednotková v € bez DPH</t>
  </si>
  <si>
    <t>DPH 20 %</t>
  </si>
  <si>
    <t>Cena za celý predmet zákazky</t>
  </si>
  <si>
    <t>vyplní zhotoviteľ</t>
  </si>
  <si>
    <t>Lešenie ľahké pracovné pomocné, s výškou lešeňovej podlahy do 4,00 m</t>
  </si>
  <si>
    <t>Dodávka OSB 3 dosiek hr. 22 mm</t>
  </si>
  <si>
    <t>KPL</t>
  </si>
  <si>
    <t>Montáž OSB dosiek</t>
  </si>
  <si>
    <t>Montáž rámových konštrukciií vr. zamerania</t>
  </si>
  <si>
    <t>Dodávka konštrukčnej ocele S235JR</t>
  </si>
  <si>
    <t>Položenie povlakových podláh textilných všívaných a vpichovaných lepenie z pásov</t>
  </si>
  <si>
    <t>Lepidlo na koberce a PVC podlahy Profilep 250 - 12 kg</t>
  </si>
  <si>
    <t>Objektový koberec NEW ORLEANS 236 na gume s 12% stratným</t>
  </si>
  <si>
    <t>Povrchová úprava rámovej konštrukcie farebným lakom - 2x krížový náter</t>
  </si>
  <si>
    <t>Dodávka interiérových dverí š. 90 cm, vrátane plechovej zárubne</t>
  </si>
  <si>
    <t>Montáž dverí a plechovej zárubne do 90 cm</t>
  </si>
  <si>
    <t>Elektromontáže vrátane materiálu</t>
  </si>
  <si>
    <t>Montáž VZT a chladiacich zariadení vrátane materiálu</t>
  </si>
  <si>
    <t>Cena celkovo v EUR bez DPH</t>
  </si>
  <si>
    <t>Presun hmôt pre kovové stavebné doplnkové konštrukcie v objektoch výšky do 6 m</t>
  </si>
  <si>
    <t>Presun hmôt pre drevostavby a sadrokart.konštr. v objektoch výšky do 6 m</t>
  </si>
  <si>
    <t>Presun hmôt pre podlahy povlakové v objektoch výšky do 6 m</t>
  </si>
  <si>
    <t>Etapa</t>
  </si>
  <si>
    <t>Cena celkovo v EUR s DPH</t>
  </si>
  <si>
    <t>Spojovací a kotviaci materiál</t>
  </si>
  <si>
    <t>Montáž hliníkového - eloxovaného zábradlia v. 1100 mm</t>
  </si>
  <si>
    <t>Dodoávka hliníkového - eloxovaného zábradlia v. 1100 mm s vertikálnou výplňou</t>
  </si>
  <si>
    <t>Montáž hliníkového - eloxovaného zábradlia v. 400 mm</t>
  </si>
  <si>
    <t>Dodoávka hliníkového - eloxovaného zábradlia v. 400 mm s vertikálnou výplňou</t>
  </si>
  <si>
    <t>Celkovo bez DPH</t>
  </si>
  <si>
    <t>Sadzba a výška DPH (20,00%)</t>
  </si>
  <si>
    <t>súbor</t>
  </si>
  <si>
    <t>%</t>
  </si>
  <si>
    <t>Celkovo s DPH</t>
  </si>
  <si>
    <t>Vybudovanie prezentačnej miestnosti v objekte Zážitkového centra vedy Aurelium CVTI SR,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</si>
</sst>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\-###0"/>
    <numFmt numFmtId="165" formatCode="#,##0.0000"/>
  </numFmts>
  <fonts count="23" x14ac:knownFonts="1">
    <font>
      <sz val="8"/>
      <name val="MS Sans Serif"/>
      <charset val="1"/>
    </font>
    <font>
      <b/>
      <sz val="14"/>
      <color indexed="10"/>
      <name val="Arial"/>
      <charset val="238"/>
    </font>
    <font>
      <sz val="10"/>
      <name val="Arial"/>
      <charset val="238"/>
    </font>
    <font>
      <sz val="7"/>
      <name val="Arial CE"/>
      <charset val="238"/>
    </font>
    <font>
      <b/>
      <sz val="8"/>
      <name val="Arial CE"/>
      <charset val="238"/>
    </font>
    <font>
      <b/>
      <sz val="8"/>
      <name val="Arial"/>
      <charset val="238"/>
    </font>
    <font>
      <sz val="8"/>
      <name val="Arial"/>
      <charset val="238"/>
    </font>
    <font>
      <sz val="8"/>
      <name val="Arial CE"/>
      <charset val="238"/>
    </font>
    <font>
      <sz val="10"/>
      <name val="Arial"/>
      <charset val="110"/>
    </font>
    <font>
      <i/>
      <sz val="8"/>
      <color indexed="12"/>
      <name val="Arial CE"/>
      <charset val="238"/>
    </font>
    <font>
      <sz val="8"/>
      <name val="Arial"/>
      <family val="2"/>
      <charset val="238"/>
    </font>
    <font>
      <sz val="8"/>
      <name val="MS Sans Serif"/>
      <family val="2"/>
      <charset val="238"/>
    </font>
    <font>
      <b/>
      <sz val="8"/>
      <name val="Arial"/>
      <family val="2"/>
      <charset val="238"/>
    </font>
    <font>
      <sz val="8"/>
      <name val="MS Sans Serif"/>
      <charset val="238"/>
    </font>
    <font>
      <i/>
      <sz val="8"/>
      <color rgb="FF0070C0"/>
      <name val="Arial CE"/>
      <charset val="238"/>
    </font>
    <font>
      <sz val="8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8"/>
      <color rgb="FFC00000"/>
      <name val="Arial"/>
      <family val="2"/>
      <charset val="238"/>
    </font>
    <font>
      <sz val="7"/>
      <name val="Arial"/>
      <family val="2"/>
      <charset val="238"/>
    </font>
    <font>
      <b/>
      <sz val="10"/>
      <color rgb="FFC00000"/>
      <name val="Arial CE"/>
      <family val="2"/>
      <charset val="238"/>
    </font>
    <font>
      <sz val="10"/>
      <color rgb="FFC00000"/>
      <name val="Arial CE"/>
      <family val="2"/>
      <charset val="238"/>
    </font>
    <font>
      <sz val="10"/>
      <color rgb="FFC00000"/>
      <name val="MS Sans Serif"/>
      <charset val="238"/>
    </font>
    <font>
      <b/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89">
    <xf numFmtId="0" fontId="0" fillId="0" borderId="0" xfId="0" applyAlignment="1">
      <alignment vertical="top"/>
      <protection locked="0"/>
    </xf>
    <xf numFmtId="0" fontId="12" fillId="2" borderId="0" xfId="0" applyFont="1" applyFill="1" applyAlignment="1" applyProtection="1">
      <alignment vertical="top"/>
    </xf>
    <xf numFmtId="0" fontId="12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top"/>
    </xf>
    <xf numFmtId="0" fontId="18" fillId="2" borderId="0" xfId="0" applyFont="1" applyFill="1" applyAlignment="1" applyProtection="1">
      <alignment vertical="top"/>
    </xf>
    <xf numFmtId="0" fontId="12" fillId="2" borderId="12" xfId="0" applyFont="1" applyFill="1" applyBorder="1" applyAlignment="1" applyProtection="1">
      <alignment horizontal="left" vertical="center" indent="1"/>
    </xf>
    <xf numFmtId="4" fontId="10" fillId="2" borderId="8" xfId="0" applyNumberFormat="1" applyFont="1" applyFill="1" applyBorder="1" applyAlignment="1" applyProtection="1">
      <alignment horizontal="right" vertical="center" indent="1"/>
    </xf>
    <xf numFmtId="4" fontId="10" fillId="2" borderId="13" xfId="0" applyNumberFormat="1" applyFont="1" applyFill="1" applyBorder="1" applyAlignment="1" applyProtection="1">
      <alignment horizontal="right" vertical="center" indent="1"/>
    </xf>
    <xf numFmtId="0" fontId="17" fillId="2" borderId="14" xfId="0" applyFont="1" applyFill="1" applyBorder="1" applyAlignment="1" applyProtection="1">
      <alignment vertical="top"/>
    </xf>
    <xf numFmtId="0" fontId="17" fillId="2" borderId="15" xfId="0" applyFont="1" applyFill="1" applyBorder="1" applyAlignment="1" applyProtection="1">
      <alignment horizontal="left" vertical="center" indent="1"/>
    </xf>
    <xf numFmtId="4" fontId="17" fillId="2" borderId="18" xfId="0" applyNumberFormat="1" applyFont="1" applyFill="1" applyBorder="1" applyAlignment="1" applyProtection="1">
      <alignment horizontal="right" vertical="center" indent="1"/>
    </xf>
    <xf numFmtId="4" fontId="17" fillId="2" borderId="16" xfId="0" applyNumberFormat="1" applyFont="1" applyFill="1" applyBorder="1" applyAlignment="1" applyProtection="1">
      <alignment horizontal="right" vertical="center" indent="1"/>
    </xf>
    <xf numFmtId="4" fontId="17" fillId="2" borderId="17" xfId="0" applyNumberFormat="1" applyFont="1" applyFill="1" applyBorder="1" applyAlignment="1" applyProtection="1">
      <alignment horizontal="right" vertical="center" indent="1"/>
    </xf>
    <xf numFmtId="4" fontId="10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Alignment="1" applyProtection="1">
      <alignment vertical="center"/>
    </xf>
    <xf numFmtId="0" fontId="18" fillId="3" borderId="9" xfId="0" applyFont="1" applyFill="1" applyBorder="1" applyAlignment="1" applyProtection="1">
      <alignment vertical="center"/>
    </xf>
    <xf numFmtId="0" fontId="18" fillId="3" borderId="10" xfId="0" applyFont="1" applyFill="1" applyBorder="1" applyAlignment="1" applyProtection="1">
      <alignment horizontal="left" vertical="center" indent="1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indent="1"/>
    </xf>
    <xf numFmtId="165" fontId="7" fillId="2" borderId="0" xfId="0" applyNumberFormat="1" applyFont="1" applyFill="1" applyAlignment="1" applyProtection="1">
      <alignment horizontal="right" vertical="center" indent="1"/>
    </xf>
    <xf numFmtId="4" fontId="10" fillId="2" borderId="0" xfId="0" applyNumberFormat="1" applyFont="1" applyFill="1" applyAlignment="1" applyProtection="1">
      <alignment horizontal="right" vertical="center" indent="1"/>
    </xf>
    <xf numFmtId="0" fontId="0" fillId="2" borderId="0" xfId="0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 vertical="center" indent="1"/>
    </xf>
    <xf numFmtId="4" fontId="7" fillId="2" borderId="0" xfId="0" applyNumberFormat="1" applyFont="1" applyFill="1" applyAlignment="1" applyProtection="1">
      <alignment horizontal="right" vertical="center" indent="1"/>
    </xf>
    <xf numFmtId="0" fontId="3" fillId="2" borderId="0" xfId="0" applyFont="1" applyFill="1" applyAlignment="1" applyProtection="1">
      <alignment horizontal="center" vertical="center"/>
    </xf>
    <xf numFmtId="165" fontId="10" fillId="2" borderId="0" xfId="0" applyNumberFormat="1" applyFont="1" applyFill="1" applyAlignment="1" applyProtection="1">
      <alignment horizontal="right" vertical="center" indent="1"/>
    </xf>
    <xf numFmtId="0" fontId="8" fillId="2" borderId="0" xfId="0" applyFont="1" applyFill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16" fillId="2" borderId="0" xfId="0" applyFont="1" applyFill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vertical="center" wrapText="1" indent="1"/>
    </xf>
    <xf numFmtId="0" fontId="3" fillId="2" borderId="0" xfId="0" applyFont="1" applyFill="1" applyAlignment="1" applyProtection="1">
      <alignment horizontal="left" vertical="center" wrapText="1" indent="1"/>
    </xf>
    <xf numFmtId="4" fontId="7" fillId="2" borderId="0" xfId="0" applyNumberFormat="1" applyFont="1" applyFill="1" applyBorder="1" applyAlignment="1" applyProtection="1">
      <alignment horizontal="right" vertical="center" indent="1"/>
    </xf>
    <xf numFmtId="0" fontId="4" fillId="2" borderId="0" xfId="0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 indent="1"/>
    </xf>
    <xf numFmtId="4" fontId="7" fillId="2" borderId="5" xfId="0" applyNumberFormat="1" applyFont="1" applyFill="1" applyBorder="1" applyAlignment="1" applyProtection="1">
      <alignment horizontal="right" vertical="center" indent="1"/>
    </xf>
    <xf numFmtId="164" fontId="7" fillId="2" borderId="1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 indent="1"/>
    </xf>
    <xf numFmtId="165" fontId="7" fillId="2" borderId="2" xfId="0" applyNumberFormat="1" applyFont="1" applyFill="1" applyBorder="1" applyAlignment="1" applyProtection="1">
      <alignment horizontal="right" vertical="center" indent="1"/>
    </xf>
    <xf numFmtId="4" fontId="7" fillId="2" borderId="6" xfId="0" applyNumberFormat="1" applyFont="1" applyFill="1" applyBorder="1" applyAlignment="1" applyProtection="1">
      <alignment horizontal="right" vertical="center" indent="1"/>
    </xf>
    <xf numFmtId="4" fontId="10" fillId="2" borderId="7" xfId="0" applyNumberFormat="1" applyFont="1" applyFill="1" applyBorder="1" applyAlignment="1" applyProtection="1">
      <alignment horizontal="right" vertical="center" indent="1"/>
    </xf>
    <xf numFmtId="4" fontId="7" fillId="2" borderId="7" xfId="0" applyNumberFormat="1" applyFont="1" applyFill="1" applyBorder="1" applyAlignment="1" applyProtection="1">
      <alignment horizontal="right" vertical="center" indent="1"/>
    </xf>
    <xf numFmtId="164" fontId="14" fillId="2" borderId="1" xfId="0" applyNumberFormat="1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left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 indent="1"/>
    </xf>
    <xf numFmtId="165" fontId="14" fillId="2" borderId="2" xfId="0" applyNumberFormat="1" applyFont="1" applyFill="1" applyBorder="1" applyAlignment="1" applyProtection="1">
      <alignment horizontal="right" vertical="center" indent="1"/>
    </xf>
    <xf numFmtId="4" fontId="7" fillId="2" borderId="4" xfId="0" applyNumberFormat="1" applyFont="1" applyFill="1" applyBorder="1" applyAlignment="1" applyProtection="1">
      <alignment horizontal="right" vertical="center" indent="1"/>
    </xf>
    <xf numFmtId="0" fontId="14" fillId="2" borderId="2" xfId="0" applyFont="1" applyFill="1" applyBorder="1" applyAlignment="1" applyProtection="1">
      <alignment horizontal="left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 indent="1"/>
    </xf>
    <xf numFmtId="165" fontId="13" fillId="2" borderId="0" xfId="0" applyNumberFormat="1" applyFont="1" applyFill="1" applyAlignment="1" applyProtection="1">
      <alignment horizontal="right" vertical="center" indent="1"/>
    </xf>
    <xf numFmtId="4" fontId="13" fillId="2" borderId="0" xfId="0" applyNumberFormat="1" applyFont="1" applyFill="1" applyAlignment="1" applyProtection="1">
      <alignment horizontal="right" vertical="center" indent="1"/>
    </xf>
    <xf numFmtId="0" fontId="0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 indent="1"/>
    </xf>
    <xf numFmtId="165" fontId="7" fillId="3" borderId="3" xfId="0" applyNumberFormat="1" applyFont="1" applyFill="1" applyBorder="1" applyAlignment="1" applyProtection="1">
      <alignment horizontal="right" vertical="center" wrapText="1" indent="1"/>
    </xf>
    <xf numFmtId="4" fontId="7" fillId="3" borderId="3" xfId="0" applyNumberFormat="1" applyFont="1" applyFill="1" applyBorder="1" applyAlignment="1" applyProtection="1">
      <alignment horizontal="right" vertical="center" wrapText="1" indent="1"/>
    </xf>
    <xf numFmtId="4" fontId="7" fillId="3" borderId="2" xfId="0" applyNumberFormat="1" applyFont="1" applyFill="1" applyBorder="1" applyAlignment="1" applyProtection="1">
      <alignment horizontal="right" vertical="center" indent="1"/>
      <protection locked="0"/>
    </xf>
    <xf numFmtId="4" fontId="14" fillId="3" borderId="2" xfId="0" applyNumberFormat="1" applyFont="1" applyFill="1" applyBorder="1" applyAlignment="1" applyProtection="1">
      <alignment horizontal="right" vertical="center" indent="1"/>
      <protection locked="0"/>
    </xf>
    <xf numFmtId="4" fontId="9" fillId="3" borderId="2" xfId="0" applyNumberFormat="1" applyFont="1" applyFill="1" applyBorder="1" applyAlignment="1" applyProtection="1">
      <alignment horizontal="right" vertical="center" indent="1"/>
      <protection locked="0"/>
    </xf>
    <xf numFmtId="0" fontId="0" fillId="3" borderId="8" xfId="0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left" vertical="center" wrapText="1" indent="1"/>
    </xf>
    <xf numFmtId="164" fontId="20" fillId="2" borderId="0" xfId="0" applyNumberFormat="1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 wrapText="1"/>
    </xf>
    <xf numFmtId="0" fontId="19" fillId="2" borderId="0" xfId="0" applyFont="1" applyFill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 shrinkToFit="1"/>
    </xf>
    <xf numFmtId="165" fontId="19" fillId="2" borderId="0" xfId="0" applyNumberFormat="1" applyFont="1" applyFill="1" applyAlignment="1" applyProtection="1">
      <alignment horizontal="right" vertical="center" shrinkToFit="1"/>
    </xf>
    <xf numFmtId="4" fontId="19" fillId="2" borderId="0" xfId="0" applyNumberFormat="1" applyFont="1" applyFill="1" applyAlignment="1" applyProtection="1">
      <alignment horizontal="right" vertical="center" indent="1"/>
    </xf>
    <xf numFmtId="4" fontId="19" fillId="2" borderId="19" xfId="0" applyNumberFormat="1" applyFont="1" applyFill="1" applyBorder="1" applyAlignment="1" applyProtection="1">
      <alignment horizontal="right" vertical="center" indent="1"/>
    </xf>
    <xf numFmtId="0" fontId="21" fillId="2" borderId="0" xfId="0" applyFont="1" applyFill="1" applyAlignment="1" applyProtection="1">
      <alignment horizontal="left" vertical="top"/>
    </xf>
    <xf numFmtId="4" fontId="19" fillId="2" borderId="17" xfId="0" applyNumberFormat="1" applyFont="1" applyFill="1" applyBorder="1" applyAlignment="1" applyProtection="1">
      <alignment horizontal="right" vertical="center" indent="1"/>
    </xf>
    <xf numFmtId="4" fontId="19" fillId="2" borderId="20" xfId="0" applyNumberFormat="1" applyFont="1" applyFill="1" applyBorder="1" applyAlignment="1" applyProtection="1">
      <alignment horizontal="right" vertical="center" indent="1"/>
    </xf>
    <xf numFmtId="0" fontId="22" fillId="0" borderId="0" xfId="0" applyFont="1" applyAlignment="1">
      <alignment vertical="top"/>
      <protection locked="0"/>
    </xf>
    <xf numFmtId="0" fontId="10" fillId="2" borderId="8" xfId="0" applyFont="1" applyFill="1" applyBorder="1" applyAlignment="1" applyProtection="1">
      <alignment horizontal="left" vertical="center" wrapText="1" inden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FFFF99"/>
  </sheetPr>
  <dimension ref="A1:H50"/>
  <sheetViews>
    <sheetView tabSelected="1" zoomScaleNormal="100" workbookViewId="0">
      <selection activeCell="A2" sqref="A2"/>
    </sheetView>
  </sheetViews>
  <sheetFormatPr defaultColWidth="10.5" defaultRowHeight="10.5" x14ac:dyDescent="0.15"/>
  <cols>
    <col min="1" max="1" width="6.6640625" style="67" customWidth="1"/>
    <col min="2" max="2" width="6.83203125" style="27" customWidth="1"/>
    <col min="3" max="3" width="10.83203125" style="62" customWidth="1"/>
    <col min="4" max="4" width="43" style="63" customWidth="1"/>
    <col min="5" max="5" width="6.1640625" style="63" customWidth="1"/>
    <col min="6" max="6" width="13.5" style="64" customWidth="1"/>
    <col min="7" max="7" width="13.5" style="65" customWidth="1"/>
    <col min="8" max="8" width="14.5" style="65" customWidth="1"/>
    <col min="9" max="16384" width="10.5" style="66"/>
  </cols>
  <sheetData>
    <row r="1" spans="1:8" s="27" customFormat="1" ht="17.25" customHeight="1" x14ac:dyDescent="0.2">
      <c r="A1" s="21"/>
      <c r="B1" s="22"/>
      <c r="C1" s="23"/>
      <c r="D1" s="24"/>
      <c r="E1" s="24"/>
      <c r="F1" s="25"/>
      <c r="G1" s="26"/>
      <c r="H1" s="26"/>
    </row>
    <row r="2" spans="1:8" s="27" customFormat="1" ht="12.75" customHeight="1" x14ac:dyDescent="0.2">
      <c r="A2" s="87" t="s">
        <v>65</v>
      </c>
      <c r="B2" s="29"/>
      <c r="C2" s="28"/>
      <c r="D2" s="30"/>
      <c r="E2" s="30"/>
      <c r="F2" s="25"/>
      <c r="G2" s="31"/>
      <c r="H2" s="26"/>
    </row>
    <row r="3" spans="1:8" s="27" customFormat="1" ht="12.75" customHeight="1" x14ac:dyDescent="0.2">
      <c r="A3" s="28"/>
      <c r="B3" s="29"/>
      <c r="C3" s="28"/>
      <c r="D3" s="30"/>
      <c r="E3" s="30"/>
      <c r="F3" s="25"/>
      <c r="G3" s="31"/>
      <c r="H3" s="26"/>
    </row>
    <row r="4" spans="1:8" s="27" customFormat="1" ht="12.75" customHeight="1" x14ac:dyDescent="0.2">
      <c r="A4" s="28"/>
      <c r="B4" s="29"/>
      <c r="C4" s="28"/>
      <c r="D4" s="30"/>
      <c r="E4" s="30"/>
      <c r="F4" s="25"/>
      <c r="G4" s="31"/>
      <c r="H4" s="26"/>
    </row>
    <row r="5" spans="1:8" s="27" customFormat="1" ht="14.25" customHeight="1" thickBot="1" x14ac:dyDescent="0.25">
      <c r="A5" s="32"/>
      <c r="B5" s="22"/>
      <c r="C5" s="23"/>
      <c r="D5" s="24"/>
      <c r="E5" s="24"/>
      <c r="F5" s="33"/>
      <c r="G5" s="26"/>
      <c r="H5" s="26"/>
    </row>
    <row r="6" spans="1:8" s="27" customFormat="1" ht="41.25" customHeight="1" thickBot="1" x14ac:dyDescent="0.2">
      <c r="A6" s="68" t="s">
        <v>0</v>
      </c>
      <c r="B6" s="68" t="s">
        <v>1</v>
      </c>
      <c r="C6" s="68" t="s">
        <v>2</v>
      </c>
      <c r="D6" s="69" t="s">
        <v>3</v>
      </c>
      <c r="E6" s="69" t="s">
        <v>4</v>
      </c>
      <c r="F6" s="70" t="s">
        <v>5</v>
      </c>
      <c r="G6" s="71" t="s">
        <v>31</v>
      </c>
      <c r="H6" s="71" t="s">
        <v>6</v>
      </c>
    </row>
    <row r="7" spans="1:8" s="27" customFormat="1" ht="11.25" customHeight="1" thickBot="1" x14ac:dyDescent="0.2">
      <c r="A7" s="68" t="s">
        <v>7</v>
      </c>
      <c r="B7" s="68" t="s">
        <v>8</v>
      </c>
      <c r="C7" s="68" t="s">
        <v>9</v>
      </c>
      <c r="D7" s="69" t="s">
        <v>10</v>
      </c>
      <c r="E7" s="69" t="s">
        <v>11</v>
      </c>
      <c r="F7" s="70" t="s">
        <v>12</v>
      </c>
      <c r="G7" s="71" t="s">
        <v>13</v>
      </c>
      <c r="H7" s="71" t="s">
        <v>14</v>
      </c>
    </row>
    <row r="8" spans="1:8" s="27" customFormat="1" ht="5.25" customHeight="1" x14ac:dyDescent="0.2">
      <c r="A8" s="32"/>
      <c r="B8" s="22"/>
      <c r="C8" s="23"/>
      <c r="D8" s="24"/>
      <c r="E8" s="24"/>
      <c r="F8" s="33"/>
      <c r="G8" s="26"/>
      <c r="H8" s="26"/>
    </row>
    <row r="9" spans="1:8" s="27" customFormat="1" ht="9" customHeight="1" x14ac:dyDescent="0.2">
      <c r="A9" s="34"/>
      <c r="B9" s="22"/>
      <c r="C9" s="23"/>
      <c r="D9" s="24"/>
      <c r="E9" s="24"/>
      <c r="F9" s="33"/>
      <c r="G9" s="26"/>
      <c r="H9" s="26"/>
    </row>
    <row r="10" spans="1:8" s="27" customFormat="1" ht="15" customHeight="1" x14ac:dyDescent="0.2">
      <c r="A10" s="35"/>
      <c r="B10" s="36"/>
      <c r="C10" s="37" t="s">
        <v>15</v>
      </c>
      <c r="D10" s="38" t="s">
        <v>16</v>
      </c>
      <c r="E10" s="39"/>
      <c r="F10" s="25"/>
      <c r="G10" s="31"/>
      <c r="H10" s="40"/>
    </row>
    <row r="11" spans="1:8" s="27" customFormat="1" ht="19.5" customHeight="1" x14ac:dyDescent="0.2">
      <c r="A11" s="35"/>
      <c r="B11" s="36"/>
      <c r="C11" s="41"/>
      <c r="D11" s="42" t="s">
        <v>17</v>
      </c>
      <c r="E11" s="39"/>
      <c r="F11" s="25"/>
      <c r="G11" s="43"/>
      <c r="H11" s="43"/>
    </row>
    <row r="12" spans="1:8" s="27" customFormat="1" ht="24" customHeight="1" x14ac:dyDescent="0.2">
      <c r="A12" s="44">
        <v>1</v>
      </c>
      <c r="B12" s="45"/>
      <c r="C12" s="46"/>
      <c r="D12" s="47" t="s">
        <v>35</v>
      </c>
      <c r="E12" s="47" t="s">
        <v>18</v>
      </c>
      <c r="F12" s="48">
        <v>40</v>
      </c>
      <c r="G12" s="72"/>
      <c r="H12" s="49">
        <f t="shared" ref="H12:H13" si="0">(ROUND(F12,2))*G12</f>
        <v>0</v>
      </c>
    </row>
    <row r="13" spans="1:8" s="27" customFormat="1" ht="24" customHeight="1" x14ac:dyDescent="0.2">
      <c r="A13" s="44">
        <v>2</v>
      </c>
      <c r="B13" s="45"/>
      <c r="C13" s="46"/>
      <c r="D13" s="47" t="s">
        <v>19</v>
      </c>
      <c r="E13" s="47" t="s">
        <v>18</v>
      </c>
      <c r="F13" s="48">
        <v>214.58</v>
      </c>
      <c r="G13" s="72"/>
      <c r="H13" s="49">
        <f t="shared" si="0"/>
        <v>0</v>
      </c>
    </row>
    <row r="14" spans="1:8" s="27" customFormat="1" ht="9" customHeight="1" x14ac:dyDescent="0.2">
      <c r="A14" s="34"/>
      <c r="B14" s="22"/>
      <c r="C14" s="23"/>
      <c r="D14" s="24"/>
      <c r="E14" s="24"/>
      <c r="F14" s="33"/>
      <c r="G14" s="50"/>
      <c r="H14" s="51"/>
    </row>
    <row r="15" spans="1:8" s="27" customFormat="1" ht="15" customHeight="1" x14ac:dyDescent="0.2">
      <c r="A15" s="35"/>
      <c r="B15" s="36"/>
      <c r="C15" s="37" t="s">
        <v>21</v>
      </c>
      <c r="D15" s="38" t="s">
        <v>22</v>
      </c>
      <c r="E15" s="39"/>
      <c r="F15" s="25"/>
      <c r="G15" s="31"/>
      <c r="H15" s="40"/>
    </row>
    <row r="16" spans="1:8" s="27" customFormat="1" ht="24.75" customHeight="1" x14ac:dyDescent="0.2">
      <c r="A16" s="35"/>
      <c r="B16" s="36"/>
      <c r="C16" s="41"/>
      <c r="D16" s="42" t="s">
        <v>23</v>
      </c>
      <c r="E16" s="39"/>
      <c r="F16" s="25"/>
      <c r="G16" s="43"/>
      <c r="H16" s="43"/>
    </row>
    <row r="17" spans="1:8" s="27" customFormat="1" ht="24.95" customHeight="1" x14ac:dyDescent="0.2">
      <c r="A17" s="44">
        <v>3</v>
      </c>
      <c r="B17" s="45"/>
      <c r="C17" s="46"/>
      <c r="D17" s="47" t="s">
        <v>38</v>
      </c>
      <c r="E17" s="47" t="s">
        <v>18</v>
      </c>
      <c r="F17" s="48">
        <v>145</v>
      </c>
      <c r="G17" s="72"/>
      <c r="H17" s="49">
        <f t="shared" ref="H17:H18" si="1">(ROUND(F17,2))*G17</f>
        <v>0</v>
      </c>
    </row>
    <row r="18" spans="1:8" s="27" customFormat="1" ht="24.95" customHeight="1" x14ac:dyDescent="0.2">
      <c r="A18" s="52">
        <v>4</v>
      </c>
      <c r="B18" s="53"/>
      <c r="C18" s="54"/>
      <c r="D18" s="55" t="s">
        <v>36</v>
      </c>
      <c r="E18" s="55" t="s">
        <v>18</v>
      </c>
      <c r="F18" s="56">
        <v>145</v>
      </c>
      <c r="G18" s="73"/>
      <c r="H18" s="49">
        <f t="shared" si="1"/>
        <v>0</v>
      </c>
    </row>
    <row r="19" spans="1:8" s="27" customFormat="1" ht="24.95" customHeight="1" x14ac:dyDescent="0.2">
      <c r="A19" s="44">
        <v>5</v>
      </c>
      <c r="B19" s="45"/>
      <c r="C19" s="46"/>
      <c r="D19" s="47" t="s">
        <v>55</v>
      </c>
      <c r="E19" s="47" t="s">
        <v>37</v>
      </c>
      <c r="F19" s="48">
        <v>1</v>
      </c>
      <c r="G19" s="72"/>
      <c r="H19" s="49">
        <f t="shared" ref="H19:H21" si="2">(ROUND(F19,2))*G19</f>
        <v>0</v>
      </c>
    </row>
    <row r="20" spans="1:8" s="27" customFormat="1" ht="24.95" customHeight="1" x14ac:dyDescent="0.2">
      <c r="A20" s="44">
        <v>6</v>
      </c>
      <c r="B20" s="45"/>
      <c r="C20" s="46"/>
      <c r="D20" s="47" t="s">
        <v>46</v>
      </c>
      <c r="E20" s="47" t="s">
        <v>25</v>
      </c>
      <c r="F20" s="48">
        <v>1</v>
      </c>
      <c r="G20" s="72"/>
      <c r="H20" s="49">
        <f t="shared" si="2"/>
        <v>0</v>
      </c>
    </row>
    <row r="21" spans="1:8" s="27" customFormat="1" ht="34.5" customHeight="1" x14ac:dyDescent="0.2">
      <c r="A21" s="52">
        <v>7</v>
      </c>
      <c r="B21" s="53"/>
      <c r="C21" s="54"/>
      <c r="D21" s="55" t="s">
        <v>45</v>
      </c>
      <c r="E21" s="55" t="s">
        <v>25</v>
      </c>
      <c r="F21" s="56">
        <v>1</v>
      </c>
      <c r="G21" s="73"/>
      <c r="H21" s="49">
        <f t="shared" si="2"/>
        <v>0</v>
      </c>
    </row>
    <row r="22" spans="1:8" s="27" customFormat="1" ht="24" customHeight="1" x14ac:dyDescent="0.2">
      <c r="A22" s="44">
        <v>8</v>
      </c>
      <c r="B22" s="45"/>
      <c r="C22" s="46"/>
      <c r="D22" s="47" t="s">
        <v>51</v>
      </c>
      <c r="E22" s="47" t="s">
        <v>20</v>
      </c>
      <c r="F22" s="48">
        <v>2.1</v>
      </c>
      <c r="G22" s="72"/>
      <c r="H22" s="49">
        <f>(ROUND(F22,2))*G22</f>
        <v>0</v>
      </c>
    </row>
    <row r="23" spans="1:8" s="27" customFormat="1" ht="19.5" customHeight="1" x14ac:dyDescent="0.2">
      <c r="A23" s="35"/>
      <c r="B23" s="36"/>
      <c r="C23" s="41"/>
      <c r="D23" s="42" t="s">
        <v>26</v>
      </c>
      <c r="E23" s="39"/>
      <c r="F23" s="25"/>
      <c r="G23" s="57"/>
      <c r="H23" s="57"/>
    </row>
    <row r="24" spans="1:8" s="27" customFormat="1" ht="24.95" customHeight="1" x14ac:dyDescent="0.2">
      <c r="A24" s="44">
        <v>9</v>
      </c>
      <c r="B24" s="45"/>
      <c r="C24" s="46"/>
      <c r="D24" s="47" t="s">
        <v>39</v>
      </c>
      <c r="E24" s="47" t="s">
        <v>20</v>
      </c>
      <c r="F24" s="48">
        <v>4.7350000000000003</v>
      </c>
      <c r="G24" s="72"/>
      <c r="H24" s="49">
        <f t="shared" ref="H24:H31" si="3">(ROUND(F24,2))*G24</f>
        <v>0</v>
      </c>
    </row>
    <row r="25" spans="1:8" s="27" customFormat="1" ht="24.95" customHeight="1" x14ac:dyDescent="0.2">
      <c r="A25" s="52">
        <v>10</v>
      </c>
      <c r="B25" s="58"/>
      <c r="C25" s="59"/>
      <c r="D25" s="55" t="s">
        <v>40</v>
      </c>
      <c r="E25" s="55" t="s">
        <v>20</v>
      </c>
      <c r="F25" s="56">
        <v>4.7350000000000003</v>
      </c>
      <c r="G25" s="73"/>
      <c r="H25" s="49">
        <f t="shared" si="3"/>
        <v>0</v>
      </c>
    </row>
    <row r="26" spans="1:8" s="60" customFormat="1" ht="34.5" customHeight="1" x14ac:dyDescent="0.2">
      <c r="A26" s="44">
        <v>11</v>
      </c>
      <c r="B26" s="45"/>
      <c r="C26" s="46"/>
      <c r="D26" s="47" t="s">
        <v>44</v>
      </c>
      <c r="E26" s="47" t="s">
        <v>18</v>
      </c>
      <c r="F26" s="48">
        <f>92.4+42</f>
        <v>134.4</v>
      </c>
      <c r="G26" s="72"/>
      <c r="H26" s="49">
        <f t="shared" si="3"/>
        <v>0</v>
      </c>
    </row>
    <row r="27" spans="1:8" s="60" customFormat="1" ht="34.5" customHeight="1" x14ac:dyDescent="0.2">
      <c r="A27" s="44">
        <v>12</v>
      </c>
      <c r="B27" s="45"/>
      <c r="C27" s="46"/>
      <c r="D27" s="47" t="s">
        <v>56</v>
      </c>
      <c r="E27" s="47" t="s">
        <v>24</v>
      </c>
      <c r="F27" s="48">
        <v>15</v>
      </c>
      <c r="G27" s="72"/>
      <c r="H27" s="49">
        <f t="shared" ref="H27:H28" si="4">(ROUND(F27,2))*G27</f>
        <v>0</v>
      </c>
    </row>
    <row r="28" spans="1:8" s="60" customFormat="1" ht="34.5" customHeight="1" x14ac:dyDescent="0.2">
      <c r="A28" s="52">
        <v>13</v>
      </c>
      <c r="B28" s="58"/>
      <c r="C28" s="59"/>
      <c r="D28" s="55" t="s">
        <v>57</v>
      </c>
      <c r="E28" s="55" t="s">
        <v>24</v>
      </c>
      <c r="F28" s="56">
        <v>15</v>
      </c>
      <c r="G28" s="74"/>
      <c r="H28" s="49">
        <f t="shared" si="4"/>
        <v>0</v>
      </c>
    </row>
    <row r="29" spans="1:8" s="60" customFormat="1" ht="34.5" customHeight="1" x14ac:dyDescent="0.2">
      <c r="A29" s="44">
        <v>14</v>
      </c>
      <c r="B29" s="45"/>
      <c r="C29" s="46"/>
      <c r="D29" s="47" t="s">
        <v>58</v>
      </c>
      <c r="E29" s="47" t="s">
        <v>24</v>
      </c>
      <c r="F29" s="48">
        <v>6.2</v>
      </c>
      <c r="G29" s="72"/>
      <c r="H29" s="49">
        <f t="shared" ref="H29:H30" si="5">(ROUND(F29,2))*G29</f>
        <v>0</v>
      </c>
    </row>
    <row r="30" spans="1:8" s="60" customFormat="1" ht="34.5" customHeight="1" x14ac:dyDescent="0.2">
      <c r="A30" s="52">
        <v>15</v>
      </c>
      <c r="B30" s="53"/>
      <c r="C30" s="54"/>
      <c r="D30" s="55" t="s">
        <v>59</v>
      </c>
      <c r="E30" s="55" t="s">
        <v>24</v>
      </c>
      <c r="F30" s="56">
        <v>6.2</v>
      </c>
      <c r="G30" s="73"/>
      <c r="H30" s="49">
        <f t="shared" si="5"/>
        <v>0</v>
      </c>
    </row>
    <row r="31" spans="1:8" s="27" customFormat="1" ht="24" customHeight="1" x14ac:dyDescent="0.2">
      <c r="A31" s="44">
        <v>16</v>
      </c>
      <c r="B31" s="45"/>
      <c r="C31" s="46"/>
      <c r="D31" s="47" t="s">
        <v>50</v>
      </c>
      <c r="E31" s="47" t="s">
        <v>20</v>
      </c>
      <c r="F31" s="48">
        <v>4.7350000000000003</v>
      </c>
      <c r="G31" s="72"/>
      <c r="H31" s="49">
        <f t="shared" si="3"/>
        <v>0</v>
      </c>
    </row>
    <row r="32" spans="1:8" s="27" customFormat="1" ht="19.5" customHeight="1" x14ac:dyDescent="0.2">
      <c r="A32" s="35"/>
      <c r="B32" s="36"/>
      <c r="C32" s="41"/>
      <c r="D32" s="42" t="s">
        <v>27</v>
      </c>
      <c r="E32" s="39"/>
      <c r="F32" s="25"/>
      <c r="G32" s="57"/>
      <c r="H32" s="57"/>
    </row>
    <row r="33" spans="1:8" s="27" customFormat="1" ht="34.5" customHeight="1" x14ac:dyDescent="0.2">
      <c r="A33" s="44">
        <v>17</v>
      </c>
      <c r="B33" s="45"/>
      <c r="C33" s="46"/>
      <c r="D33" s="47" t="s">
        <v>41</v>
      </c>
      <c r="E33" s="47" t="s">
        <v>18</v>
      </c>
      <c r="F33" s="48">
        <v>60</v>
      </c>
      <c r="G33" s="72"/>
      <c r="H33" s="49">
        <f>(ROUND(F33,2))*G33</f>
        <v>0</v>
      </c>
    </row>
    <row r="34" spans="1:8" s="27" customFormat="1" ht="30.75" customHeight="1" x14ac:dyDescent="0.2">
      <c r="A34" s="52">
        <v>18</v>
      </c>
      <c r="B34" s="58"/>
      <c r="C34" s="59"/>
      <c r="D34" s="55" t="s">
        <v>43</v>
      </c>
      <c r="E34" s="55" t="s">
        <v>18</v>
      </c>
      <c r="F34" s="56">
        <v>75</v>
      </c>
      <c r="G34" s="73"/>
      <c r="H34" s="49">
        <f>(ROUND(F34,2))*G34</f>
        <v>0</v>
      </c>
    </row>
    <row r="35" spans="1:8" s="27" customFormat="1" ht="24" customHeight="1" x14ac:dyDescent="0.2">
      <c r="A35" s="44">
        <v>19</v>
      </c>
      <c r="B35" s="45"/>
      <c r="C35" s="46"/>
      <c r="D35" s="47" t="s">
        <v>42</v>
      </c>
      <c r="E35" s="47" t="s">
        <v>25</v>
      </c>
      <c r="F35" s="48">
        <v>3</v>
      </c>
      <c r="G35" s="72"/>
      <c r="H35" s="49">
        <f>(ROUND(F35,2))*G35</f>
        <v>0</v>
      </c>
    </row>
    <row r="36" spans="1:8" s="27" customFormat="1" ht="24" customHeight="1" x14ac:dyDescent="0.2">
      <c r="A36" s="44">
        <v>20</v>
      </c>
      <c r="B36" s="45"/>
      <c r="C36" s="46"/>
      <c r="D36" s="47" t="s">
        <v>52</v>
      </c>
      <c r="E36" s="47" t="s">
        <v>20</v>
      </c>
      <c r="F36" s="48">
        <v>0.16800000000000001</v>
      </c>
      <c r="G36" s="72"/>
      <c r="H36" s="49">
        <f>(ROUND(F36,2))*G36</f>
        <v>0</v>
      </c>
    </row>
    <row r="37" spans="1:8" s="27" customFormat="1" ht="9" customHeight="1" x14ac:dyDescent="0.2">
      <c r="A37" s="34"/>
      <c r="B37" s="22"/>
      <c r="C37" s="23"/>
      <c r="D37" s="24"/>
      <c r="E37" s="24"/>
      <c r="F37" s="33"/>
      <c r="G37" s="50"/>
      <c r="H37" s="51"/>
    </row>
    <row r="38" spans="1:8" s="27" customFormat="1" ht="15" customHeight="1" x14ac:dyDescent="0.2">
      <c r="A38" s="35"/>
      <c r="B38" s="36"/>
      <c r="C38" s="37" t="s">
        <v>28</v>
      </c>
      <c r="D38" s="38" t="s">
        <v>28</v>
      </c>
      <c r="E38" s="39"/>
      <c r="F38" s="25"/>
      <c r="G38" s="31"/>
      <c r="H38" s="40"/>
    </row>
    <row r="39" spans="1:8" s="27" customFormat="1" ht="19.5" customHeight="1" x14ac:dyDescent="0.2">
      <c r="A39" s="35"/>
      <c r="B39" s="36"/>
      <c r="C39" s="41"/>
      <c r="D39" s="42" t="s">
        <v>29</v>
      </c>
      <c r="E39" s="39"/>
      <c r="F39" s="25"/>
      <c r="G39" s="43"/>
      <c r="H39" s="43"/>
    </row>
    <row r="40" spans="1:8" s="27" customFormat="1" ht="13.5" customHeight="1" x14ac:dyDescent="0.2">
      <c r="A40" s="44">
        <v>21</v>
      </c>
      <c r="B40" s="45"/>
      <c r="C40" s="46"/>
      <c r="D40" s="47" t="s">
        <v>47</v>
      </c>
      <c r="E40" s="47" t="s">
        <v>37</v>
      </c>
      <c r="F40" s="48">
        <v>1</v>
      </c>
      <c r="G40" s="72"/>
      <c r="H40" s="49">
        <f t="shared" ref="H40" si="6">(ROUND(F40,2))*G40</f>
        <v>0</v>
      </c>
    </row>
    <row r="41" spans="1:8" s="27" customFormat="1" ht="19.5" customHeight="1" x14ac:dyDescent="0.2">
      <c r="A41" s="35"/>
      <c r="B41" s="36"/>
      <c r="C41" s="41"/>
      <c r="D41" s="42" t="s">
        <v>30</v>
      </c>
      <c r="E41" s="39"/>
      <c r="F41" s="25"/>
      <c r="G41" s="57"/>
      <c r="H41" s="57"/>
    </row>
    <row r="42" spans="1:8" s="27" customFormat="1" ht="34.5" customHeight="1" x14ac:dyDescent="0.2">
      <c r="A42" s="44">
        <v>22</v>
      </c>
      <c r="B42" s="45"/>
      <c r="C42" s="46"/>
      <c r="D42" s="47" t="s">
        <v>48</v>
      </c>
      <c r="E42" s="47" t="s">
        <v>37</v>
      </c>
      <c r="F42" s="48">
        <v>1</v>
      </c>
      <c r="G42" s="72"/>
      <c r="H42" s="49">
        <f t="shared" ref="H42" si="7">(ROUND(F42,2))*G42</f>
        <v>0</v>
      </c>
    </row>
    <row r="43" spans="1:8" s="27" customFormat="1" ht="9" customHeight="1" x14ac:dyDescent="0.2">
      <c r="A43" s="34"/>
      <c r="B43" s="22"/>
      <c r="C43" s="23"/>
      <c r="D43" s="24"/>
      <c r="E43" s="24"/>
      <c r="F43" s="33"/>
      <c r="G43" s="50"/>
      <c r="H43" s="51"/>
    </row>
    <row r="44" spans="1:8" s="27" customFormat="1" ht="8.25" customHeight="1" thickBot="1" x14ac:dyDescent="0.25">
      <c r="A44" s="34"/>
      <c r="B44" s="22"/>
      <c r="C44" s="23"/>
      <c r="D44" s="24"/>
      <c r="E44" s="24"/>
      <c r="F44" s="33"/>
      <c r="G44" s="26"/>
      <c r="H44" s="26"/>
    </row>
    <row r="45" spans="1:8" s="84" customFormat="1" ht="19.5" customHeight="1" thickBot="1" x14ac:dyDescent="0.25">
      <c r="A45" s="77"/>
      <c r="B45" s="78"/>
      <c r="C45" s="79"/>
      <c r="D45" s="76" t="s">
        <v>60</v>
      </c>
      <c r="E45" s="80" t="s">
        <v>62</v>
      </c>
      <c r="F45" s="81">
        <v>1</v>
      </c>
      <c r="G45" s="82"/>
      <c r="H45" s="83">
        <f>SUM(H12:H43)</f>
        <v>0</v>
      </c>
    </row>
    <row r="46" spans="1:8" s="84" customFormat="1" ht="19.5" customHeight="1" thickBot="1" x14ac:dyDescent="0.25">
      <c r="A46" s="77"/>
      <c r="B46" s="78"/>
      <c r="C46" s="79"/>
      <c r="D46" s="76" t="s">
        <v>61</v>
      </c>
      <c r="E46" s="80" t="s">
        <v>63</v>
      </c>
      <c r="F46" s="81">
        <v>20</v>
      </c>
      <c r="G46" s="82"/>
      <c r="H46" s="85">
        <f>H47-H45</f>
        <v>0</v>
      </c>
    </row>
    <row r="47" spans="1:8" s="84" customFormat="1" ht="19.5" customHeight="1" thickBot="1" x14ac:dyDescent="0.25">
      <c r="A47" s="77"/>
      <c r="B47" s="78"/>
      <c r="C47" s="79"/>
      <c r="D47" s="76" t="s">
        <v>64</v>
      </c>
      <c r="E47" s="80" t="s">
        <v>62</v>
      </c>
      <c r="F47" s="81">
        <v>1</v>
      </c>
      <c r="G47" s="82"/>
      <c r="H47" s="86">
        <f>H45*1.2</f>
        <v>0</v>
      </c>
    </row>
    <row r="50" spans="1:2" x14ac:dyDescent="0.15">
      <c r="A50" s="75"/>
      <c r="B50" s="61" t="s">
        <v>34</v>
      </c>
    </row>
  </sheetData>
  <pageMargins left="0.7" right="0.7" top="0.75" bottom="0.75" header="0.3" footer="0.3"/>
  <pageSetup paperSize="9" scale="96" orientation="portrait" horizontalDpi="1200" verticalDpi="1200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rgb="FF92D050"/>
  </sheetPr>
  <dimension ref="A1:E16"/>
  <sheetViews>
    <sheetView zoomScale="120" zoomScaleNormal="120" workbookViewId="0">
      <selection activeCell="A7" sqref="A7"/>
    </sheetView>
  </sheetViews>
  <sheetFormatPr defaultRowHeight="11.25" x14ac:dyDescent="0.15"/>
  <cols>
    <col min="1" max="1" width="9.5" style="4" customWidth="1"/>
    <col min="2" max="2" width="65.5" style="4" customWidth="1"/>
    <col min="3" max="5" width="13.33203125" style="3" customWidth="1"/>
    <col min="6" max="16384" width="9.33203125" style="4"/>
  </cols>
  <sheetData>
    <row r="1" spans="1:5" x14ac:dyDescent="0.15">
      <c r="A1" s="1"/>
      <c r="B1" s="2"/>
    </row>
    <row r="2" spans="1:5" ht="13.5" x14ac:dyDescent="0.15">
      <c r="A2" s="87" t="s">
        <v>65</v>
      </c>
      <c r="B2" s="2"/>
    </row>
    <row r="3" spans="1:5" x14ac:dyDescent="0.15">
      <c r="B3" s="3"/>
    </row>
    <row r="5" spans="1:5" ht="12" thickBot="1" x14ac:dyDescent="0.2"/>
    <row r="6" spans="1:5" s="5" customFormat="1" ht="35.1" customHeight="1" x14ac:dyDescent="0.15">
      <c r="A6" s="16"/>
      <c r="B6" s="17" t="s">
        <v>53</v>
      </c>
      <c r="C6" s="18" t="s">
        <v>49</v>
      </c>
      <c r="D6" s="19" t="s">
        <v>32</v>
      </c>
      <c r="E6" s="20" t="s">
        <v>54</v>
      </c>
    </row>
    <row r="7" spans="1:5" ht="35.1" customHeight="1" thickBot="1" x14ac:dyDescent="0.2">
      <c r="A7" s="6"/>
      <c r="B7" s="88" t="s">
        <v>65</v>
      </c>
      <c r="C7" s="7">
        <f>'prezentačná miestnosť'!H45</f>
        <v>0</v>
      </c>
      <c r="D7" s="7">
        <f>C7*0.2</f>
        <v>0</v>
      </c>
      <c r="E7" s="8">
        <f>C7+D7</f>
        <v>0</v>
      </c>
    </row>
    <row r="8" spans="1:5" ht="35.1" customHeight="1" thickBot="1" x14ac:dyDescent="0.2">
      <c r="A8" s="9"/>
      <c r="B8" s="10" t="s">
        <v>33</v>
      </c>
      <c r="C8" s="11">
        <f>SUM(C7:C7)</f>
        <v>0</v>
      </c>
      <c r="D8" s="12">
        <f>SUM(D7:D7)</f>
        <v>0</v>
      </c>
      <c r="E8" s="13">
        <f>SUM(E7:E7)</f>
        <v>0</v>
      </c>
    </row>
    <row r="10" spans="1:5" x14ac:dyDescent="0.15">
      <c r="C10" s="14"/>
    </row>
    <row r="11" spans="1:5" x14ac:dyDescent="0.15">
      <c r="C11" s="14"/>
    </row>
    <row r="12" spans="1:5" x14ac:dyDescent="0.15">
      <c r="C12" s="15"/>
    </row>
    <row r="13" spans="1:5" x14ac:dyDescent="0.15">
      <c r="C13" s="14"/>
    </row>
    <row r="14" spans="1:5" x14ac:dyDescent="0.15">
      <c r="C14" s="14"/>
    </row>
    <row r="15" spans="1:5" x14ac:dyDescent="0.15">
      <c r="C15" s="14"/>
    </row>
    <row r="16" spans="1:5" x14ac:dyDescent="0.15">
      <c r="C16" s="15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prezentačná miestnosť</vt:lpstr>
      <vt:lpstr>Rekapitulacia</vt:lpstr>
      <vt:lpstr>'prezentačná miestnosť'!Oblasť_tlače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 Oto</dc:creator>
  <cp:lastModifiedBy>Leka Oto</cp:lastModifiedBy>
  <cp:lastPrinted>2018-06-22T10:07:17Z</cp:lastPrinted>
  <dcterms:created xsi:type="dcterms:W3CDTF">2014-10-07T08:07:02Z</dcterms:created>
  <dcterms:modified xsi:type="dcterms:W3CDTF">2018-07-20T10:09:08Z</dcterms:modified>
</cp:coreProperties>
</file>