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iroslav.dubovsky\Desktop\MINISTERSTVO_ULOHA_prognozy\"/>
    </mc:Choice>
  </mc:AlternateContent>
  <bookViews>
    <workbookView xWindow="0" yWindow="0" windowWidth="17895" windowHeight="10695"/>
  </bookViews>
  <sheets>
    <sheet name="titul" sheetId="2" r:id="rId1"/>
    <sheet name="anticipácia 2024" sheetId="6" r:id="rId2"/>
  </sheets>
  <calcPr calcId="162913"/>
</workbook>
</file>

<file path=xl/calcChain.xml><?xml version="1.0" encoding="utf-8"?>
<calcChain xmlns="http://schemas.openxmlformats.org/spreadsheetml/2006/main">
  <c r="D131" i="6" l="1"/>
  <c r="D96" i="6"/>
  <c r="D32" i="6"/>
  <c r="I32" i="6"/>
  <c r="J32" i="6"/>
  <c r="D31" i="6" l="1"/>
  <c r="D30" i="6"/>
  <c r="D29" i="6"/>
  <c r="I28" i="6" l="1"/>
  <c r="J28" i="6"/>
  <c r="J30" i="6" l="1"/>
  <c r="J29" i="6"/>
  <c r="J31" i="6"/>
  <c r="D127" i="6"/>
  <c r="D128" i="6"/>
  <c r="D129" i="6"/>
  <c r="D130" i="6"/>
  <c r="D92" i="6"/>
  <c r="D93" i="6"/>
  <c r="D94" i="6"/>
  <c r="D95" i="6"/>
  <c r="D28" i="6"/>
  <c r="D126" i="6" l="1"/>
  <c r="I27" i="6"/>
  <c r="D125" i="6" l="1"/>
  <c r="D91" i="6"/>
  <c r="D26" i="6" l="1"/>
  <c r="D27" i="6"/>
  <c r="D25" i="6" l="1"/>
  <c r="D124" i="6" l="1"/>
  <c r="D90" i="6"/>
  <c r="D89" i="6"/>
  <c r="D123" i="6" l="1"/>
  <c r="D88" i="6"/>
  <c r="D24" i="6" l="1"/>
  <c r="I24" i="6"/>
  <c r="I25" i="6"/>
  <c r="I23" i="6" l="1"/>
  <c r="D121" i="6" l="1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J27" i="6"/>
  <c r="J26" i="6"/>
  <c r="I26" i="6"/>
  <c r="J25" i="6"/>
  <c r="J24" i="6"/>
  <c r="J23" i="6"/>
  <c r="J22" i="6"/>
  <c r="I22" i="6"/>
  <c r="D22" i="6"/>
  <c r="J21" i="6"/>
  <c r="I21" i="6"/>
  <c r="D21" i="6"/>
  <c r="J20" i="6"/>
  <c r="I20" i="6"/>
  <c r="D20" i="6"/>
  <c r="J19" i="6"/>
  <c r="I19" i="6"/>
  <c r="D19" i="6"/>
  <c r="J18" i="6"/>
  <c r="I18" i="6"/>
  <c r="D18" i="6"/>
  <c r="J17" i="6"/>
  <c r="I17" i="6"/>
  <c r="D17" i="6"/>
  <c r="J16" i="6"/>
  <c r="I16" i="6"/>
  <c r="D16" i="6"/>
  <c r="J15" i="6"/>
  <c r="I15" i="6"/>
  <c r="D15" i="6"/>
  <c r="J14" i="6"/>
  <c r="I14" i="6"/>
  <c r="D14" i="6"/>
  <c r="J13" i="6"/>
  <c r="I13" i="6"/>
  <c r="D13" i="6"/>
  <c r="J12" i="6"/>
  <c r="I12" i="6"/>
  <c r="D12" i="6"/>
  <c r="J11" i="6"/>
  <c r="I11" i="6"/>
  <c r="D11" i="6"/>
  <c r="J10" i="6"/>
  <c r="I10" i="6"/>
  <c r="D10" i="6"/>
  <c r="J9" i="6"/>
  <c r="I9" i="6"/>
  <c r="D9" i="6"/>
  <c r="J8" i="6"/>
  <c r="I8" i="6"/>
  <c r="D8" i="6"/>
  <c r="J7" i="6"/>
  <c r="I7" i="6"/>
  <c r="D7" i="6"/>
  <c r="J6" i="6"/>
  <c r="I6" i="6"/>
  <c r="D6" i="6"/>
  <c r="J5" i="6"/>
  <c r="I5" i="6"/>
  <c r="D5" i="6"/>
  <c r="J4" i="6"/>
  <c r="I4" i="6"/>
  <c r="D4" i="6"/>
  <c r="I31" i="6" l="1"/>
  <c r="I29" i="6"/>
  <c r="I30" i="6"/>
</calcChain>
</file>

<file path=xl/sharedStrings.xml><?xml version="1.0" encoding="utf-8"?>
<sst xmlns="http://schemas.openxmlformats.org/spreadsheetml/2006/main" count="61" uniqueCount="53">
  <si>
    <t>Šd/P19-23</t>
  </si>
  <si>
    <t>Spracoval:</t>
  </si>
  <si>
    <t>Legenda:</t>
  </si>
  <si>
    <t>Še/P19-29</t>
  </si>
  <si>
    <t>pomer študentov denného štúdia a populácie 19-23 - ročných</t>
  </si>
  <si>
    <t>pomer študentov externého štúdia a populácie 19-29 - ročných</t>
  </si>
  <si>
    <t xml:space="preserve">Poznámky: </t>
  </si>
  <si>
    <t>Anotácia výstupu:</t>
  </si>
  <si>
    <t xml:space="preserve">Štatistický výstup obsahuje retrospektívu vývoja počtu študentov VŠ v rokoch </t>
  </si>
  <si>
    <t>Odbor metodiky a tvorby informácií školstva</t>
  </si>
  <si>
    <t>Centrum vedecko-technických informácií SR</t>
  </si>
  <si>
    <t>Bratislava</t>
  </si>
  <si>
    <t>Anticipácia počtu študujúcich</t>
  </si>
  <si>
    <t>na vysokých školách</t>
  </si>
  <si>
    <t xml:space="preserve">Anticipácia počtu novoprijatých na vysoké školy </t>
  </si>
  <si>
    <t xml:space="preserve">Tabuľka 3: </t>
  </si>
  <si>
    <t xml:space="preserve">Anticipácia počtu absolventov vysokých škôl </t>
  </si>
  <si>
    <t>Rok</t>
  </si>
  <si>
    <t>Absolventi dennej formy štúdia</t>
  </si>
  <si>
    <t>Absolventi externej formy štúdia</t>
  </si>
  <si>
    <t>Novoprijatí na dennú formu štúdia</t>
  </si>
  <si>
    <t>Novoprijatí na externú formu štúdia</t>
  </si>
  <si>
    <t>Novoprijatí spolu</t>
  </si>
  <si>
    <t>Absolventi spolu</t>
  </si>
  <si>
    <t>Študenti v dennej forme štúdia</t>
  </si>
  <si>
    <t>Študenti v externej forme štúdia</t>
  </si>
  <si>
    <t>Veková skupina 19-23</t>
  </si>
  <si>
    <t>Veková skupina 19-29</t>
  </si>
  <si>
    <t xml:space="preserve">Zdroj: CVTI SR </t>
  </si>
  <si>
    <t>Zdroj: CVTI SR a VDC ŠÚ SR</t>
  </si>
  <si>
    <t>Študenti spolu</t>
  </si>
  <si>
    <t>1. Počty študentov VŠ s občianstvom SR.</t>
  </si>
  <si>
    <t>aktualizovaný prognostický model VŠ, nadväzujúci na prognózu absolventov</t>
  </si>
  <si>
    <t>stredných škôl s maturitou (modely SOŠ, KON a GYM) a demografickú</t>
  </si>
  <si>
    <t>tokových veličín novoprijatých, študentov podľa ročníkov a absolventov v</t>
  </si>
  <si>
    <t>systéme VŠ podľa jednotlivých stupňov. Agregát externých študentov bol</t>
  </si>
  <si>
    <t>odvodený zo súčasnej proporcie k dennému štúdiu.</t>
  </si>
  <si>
    <t>Poznámka: kumulatívny graf</t>
  </si>
  <si>
    <t>Mgr. Miroslav Dubovský</t>
  </si>
  <si>
    <t xml:space="preserve">Tabuľka č. 1: </t>
  </si>
  <si>
    <t xml:space="preserve">Tabuľka č.2: </t>
  </si>
  <si>
    <t>Graf č.2: Vývoj pomeru počtu študentov VŠ k referenčnej populácii</t>
  </si>
  <si>
    <t>prognózu. Ukazovateľ počtu študentov dennej formy je výsledkom vývoja</t>
  </si>
  <si>
    <t>2. Zdrojom údajov populačných skupín je Prognóza obyvateľov SR do roku 2060, VDC-ŠÚ SR, z r. 2022.</t>
  </si>
  <si>
    <t>3. Údaje do roku 2024 sú reálne.</t>
  </si>
  <si>
    <t>Anticipácia počtu študujúcich na vysokých školách v rokoch 2025 až 2028 a ich pomer k referenčnej populácii</t>
  </si>
  <si>
    <t>v rokoch 2025 až 2028</t>
  </si>
  <si>
    <t>do roku 2028</t>
  </si>
  <si>
    <t>2025 - 2028</t>
  </si>
  <si>
    <t>2000 až 2024 a jeho anticipáciu do roku 2028. Východiskom anticipácie bol</t>
  </si>
  <si>
    <t>Graf č.1: Retrospektíva a anticipácia študentov VŠ do r. 2028</t>
  </si>
  <si>
    <t>Graf 3: Retrospektíva a anticipácia novoprijatých na VŠ do r. 2028</t>
  </si>
  <si>
    <t>Graf 4: Retrospektíva a anticipácia absolventov VŠ do r.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</si>
</sst>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0"/>
  </numFmts>
  <fonts count="27" x14ac:knownFonts="1">
    <font>
      <sz val="11"/>
      <color theme="1"/>
      <name val="Arial Narrow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family val="2"/>
      <charset val="238"/>
    </font>
    <font>
      <shadow/>
      <sz val="20"/>
      <color rgb="FFAAAAAA"/>
      <name val="Arial Black"/>
      <family val="2"/>
      <charset val="238"/>
    </font>
    <font>
      <sz val="10"/>
      <name val="Arial"/>
      <family val="2"/>
      <charset val="238"/>
    </font>
    <font>
      <i/>
      <sz val="11"/>
      <color theme="1"/>
      <name val="Arial Narrow"/>
      <family val="2"/>
      <charset val="238"/>
    </font>
    <font>
      <shadow/>
      <sz val="9"/>
      <color rgb="FF336699"/>
      <name val="Arial Black"/>
      <family val="2"/>
      <charset val="238"/>
    </font>
    <font>
      <sz val="10"/>
      <color theme="4" tint="-0.499984740745262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8"/>
      <color theme="4" tint="-0.249977111117893"/>
      <name val="Arial"/>
      <family val="2"/>
      <charset val="238"/>
    </font>
    <font>
      <i/>
      <sz val="8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14" fillId="0" borderId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2"/>
    <xf numFmtId="0" fontId="4" fillId="0" borderId="0" xfId="1"/>
    <xf numFmtId="0" fontId="2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left" indent="1"/>
    </xf>
    <xf numFmtId="0" fontId="10" fillId="0" borderId="0" xfId="1" applyFont="1" applyFill="1"/>
    <xf numFmtId="0" fontId="5" fillId="0" borderId="0" xfId="2" applyAlignment="1">
      <alignment horizontal="center"/>
    </xf>
    <xf numFmtId="0" fontId="14" fillId="0" borderId="0" xfId="3"/>
    <xf numFmtId="0" fontId="15" fillId="0" borderId="0" xfId="0" applyFont="1" applyAlignment="1">
      <alignment vertical="center" readingOrder="1"/>
    </xf>
    <xf numFmtId="0" fontId="16" fillId="0" borderId="0" xfId="0" applyFont="1"/>
    <xf numFmtId="0" fontId="18" fillId="0" borderId="0" xfId="0" applyFont="1" applyAlignment="1">
      <alignment horizontal="center" vertical="center" readingOrder="1"/>
    </xf>
    <xf numFmtId="0" fontId="3" fillId="0" borderId="0" xfId="1" applyFont="1"/>
    <xf numFmtId="0" fontId="6" fillId="0" borderId="0" xfId="1" applyFont="1"/>
    <xf numFmtId="0" fontId="7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3" xfId="1" applyFont="1" applyBorder="1"/>
    <xf numFmtId="0" fontId="7" fillId="0" borderId="1" xfId="1" applyFont="1" applyBorder="1" applyAlignment="1">
      <alignment horizontal="center" vertical="center" wrapText="1"/>
    </xf>
    <xf numFmtId="0" fontId="4" fillId="0" borderId="3" xfId="1" applyBorder="1"/>
    <xf numFmtId="0" fontId="6" fillId="0" borderId="0" xfId="1" applyFont="1" applyBorder="1"/>
    <xf numFmtId="164" fontId="8" fillId="0" borderId="1" xfId="4" applyNumberFormat="1" applyFont="1" applyFill="1" applyBorder="1"/>
    <xf numFmtId="49" fontId="1" fillId="0" borderId="1" xfId="1" applyNumberFormat="1" applyFont="1" applyFill="1" applyBorder="1"/>
    <xf numFmtId="3" fontId="8" fillId="0" borderId="0" xfId="1" applyNumberFormat="1" applyFont="1" applyFill="1" applyBorder="1"/>
    <xf numFmtId="3" fontId="19" fillId="0" borderId="0" xfId="1" applyNumberFormat="1" applyFont="1" applyFill="1" applyBorder="1"/>
    <xf numFmtId="0" fontId="11" fillId="0" borderId="0" xfId="1" applyFont="1" applyAlignment="1">
      <alignment horizontal="right"/>
    </xf>
    <xf numFmtId="0" fontId="12" fillId="0" borderId="0" xfId="1" applyFont="1"/>
    <xf numFmtId="0" fontId="4" fillId="0" borderId="4" xfId="1" applyBorder="1"/>
    <xf numFmtId="0" fontId="4" fillId="0" borderId="2" xfId="1" applyBorder="1"/>
    <xf numFmtId="0" fontId="4" fillId="0" borderId="5" xfId="1" applyBorder="1"/>
    <xf numFmtId="0" fontId="3" fillId="0" borderId="0" xfId="1" applyFont="1" applyAlignment="1">
      <alignment horizontal="left" indent="2"/>
    </xf>
    <xf numFmtId="0" fontId="17" fillId="0" borderId="0" xfId="1" applyFont="1"/>
    <xf numFmtId="0" fontId="20" fillId="0" borderId="0" xfId="1" applyFont="1" applyFill="1" applyAlignment="1">
      <alignment horizontal="left" indent="1"/>
    </xf>
    <xf numFmtId="0" fontId="19" fillId="0" borderId="0" xfId="2" applyFont="1" applyAlignment="1">
      <alignment horizontal="center"/>
    </xf>
    <xf numFmtId="49" fontId="1" fillId="4" borderId="1" xfId="1" applyNumberFormat="1" applyFont="1" applyFill="1" applyBorder="1"/>
    <xf numFmtId="3" fontId="8" fillId="4" borderId="1" xfId="1" applyNumberFormat="1" applyFont="1" applyFill="1" applyBorder="1"/>
    <xf numFmtId="3" fontId="8" fillId="0" borderId="1" xfId="1" applyNumberFormat="1" applyFont="1" applyFill="1" applyBorder="1"/>
    <xf numFmtId="3" fontId="8" fillId="0" borderId="1" xfId="1" applyNumberFormat="1" applyFont="1" applyBorder="1"/>
    <xf numFmtId="0" fontId="22" fillId="0" borderId="0" xfId="1" applyFont="1" applyBorder="1"/>
    <xf numFmtId="3" fontId="8" fillId="3" borderId="1" xfId="1" applyNumberFormat="1" applyFont="1" applyFill="1" applyBorder="1"/>
    <xf numFmtId="49" fontId="23" fillId="0" borderId="1" xfId="1" applyNumberFormat="1" applyFont="1" applyFill="1" applyBorder="1"/>
    <xf numFmtId="3" fontId="21" fillId="0" borderId="1" xfId="1" applyNumberFormat="1" applyFont="1" applyFill="1" applyBorder="1"/>
    <xf numFmtId="3" fontId="21" fillId="0" borderId="0" xfId="1" applyNumberFormat="1" applyFont="1" applyFill="1" applyBorder="1"/>
    <xf numFmtId="49" fontId="23" fillId="4" borderId="1" xfId="1" applyNumberFormat="1" applyFont="1" applyFill="1" applyBorder="1"/>
    <xf numFmtId="3" fontId="21" fillId="4" borderId="1" xfId="1" applyNumberFormat="1" applyFont="1" applyFill="1" applyBorder="1"/>
    <xf numFmtId="3" fontId="9" fillId="0" borderId="0" xfId="1" applyNumberFormat="1" applyFont="1" applyFill="1" applyBorder="1"/>
    <xf numFmtId="0" fontId="12" fillId="0" borderId="6" xfId="1" applyFont="1" applyBorder="1"/>
    <xf numFmtId="0" fontId="12" fillId="0" borderId="3" xfId="1" applyFont="1" applyBorder="1"/>
    <xf numFmtId="0" fontId="12" fillId="0" borderId="7" xfId="1" applyFont="1" applyBorder="1"/>
    <xf numFmtId="0" fontId="12" fillId="0" borderId="2" xfId="1" applyFont="1" applyBorder="1"/>
    <xf numFmtId="0" fontId="24" fillId="0" borderId="0" xfId="1" applyFont="1"/>
    <xf numFmtId="0" fontId="0" fillId="0" borderId="0" xfId="1" applyFont="1"/>
    <xf numFmtId="0" fontId="22" fillId="0" borderId="0" xfId="1" applyFont="1" applyFill="1" applyBorder="1"/>
    <xf numFmtId="3" fontId="4" fillId="0" borderId="0" xfId="1" applyNumberFormat="1"/>
    <xf numFmtId="3" fontId="4" fillId="0" borderId="0" xfId="1" applyNumberFormat="1" applyFill="1"/>
    <xf numFmtId="0" fontId="4" fillId="0" borderId="0" xfId="1" applyFill="1"/>
    <xf numFmtId="0" fontId="0" fillId="0" borderId="0" xfId="1" applyFont="1" applyFill="1"/>
    <xf numFmtId="0" fontId="4" fillId="0" borderId="0" xfId="1" applyFill="1" applyAlignment="1">
      <alignment horizontal="left"/>
    </xf>
    <xf numFmtId="4" fontId="4" fillId="0" borderId="0" xfId="1" applyNumberFormat="1" applyFill="1"/>
    <xf numFmtId="0" fontId="4" fillId="0" borderId="0" xfId="1" applyFill="1" applyAlignment="1">
      <alignment horizontal="center"/>
    </xf>
    <xf numFmtId="49" fontId="13" fillId="0" borderId="1" xfId="1" applyNumberFormat="1" applyFont="1" applyFill="1" applyBorder="1"/>
    <xf numFmtId="49" fontId="13" fillId="3" borderId="1" xfId="1" applyNumberFormat="1" applyFont="1" applyFill="1" applyBorder="1"/>
    <xf numFmtId="0" fontId="22" fillId="0" borderId="8" xfId="1" applyFont="1" applyBorder="1"/>
    <xf numFmtId="164" fontId="8" fillId="3" borderId="1" xfId="4" applyNumberFormat="1" applyFont="1" applyFill="1" applyBorder="1"/>
    <xf numFmtId="3" fontId="21" fillId="0" borderId="8" xfId="1" applyNumberFormat="1" applyFont="1" applyFill="1" applyBorder="1"/>
    <xf numFmtId="49" fontId="4" fillId="0" borderId="0" xfId="1" applyNumberFormat="1" applyFill="1" applyAlignment="1">
      <alignment horizontal="center"/>
    </xf>
    <xf numFmtId="3" fontId="4" fillId="0" borderId="0" xfId="1" applyNumberFormat="1" applyFill="1" applyAlignment="1">
      <alignment horizontal="right"/>
    </xf>
    <xf numFmtId="0" fontId="4" fillId="0" borderId="0" xfId="1" applyFill="1" applyAlignment="1">
      <alignment horizontal="right"/>
    </xf>
    <xf numFmtId="164" fontId="4" fillId="0" borderId="0" xfId="1" applyNumberFormat="1"/>
    <xf numFmtId="3" fontId="0" fillId="0" borderId="0" xfId="1" applyNumberFormat="1" applyFont="1" applyFill="1"/>
    <xf numFmtId="164" fontId="4" fillId="0" borderId="0" xfId="1" applyNumberFormat="1" applyFill="1"/>
    <xf numFmtId="165" fontId="4" fillId="0" borderId="0" xfId="1" applyNumberFormat="1"/>
    <xf numFmtId="0" fontId="4" fillId="0" borderId="0" xfId="1" applyAlignment="1">
      <alignment horizontal="center"/>
    </xf>
    <xf numFmtId="0" fontId="25" fillId="0" borderId="0" xfId="1" applyFont="1" applyFill="1"/>
    <xf numFmtId="0" fontId="25" fillId="0" borderId="0" xfId="1" applyFont="1" applyFill="1" applyAlignment="1">
      <alignment horizontal="center"/>
    </xf>
    <xf numFmtId="0" fontId="0" fillId="0" borderId="0" xfId="1" applyFont="1" applyFill="1" applyAlignment="1">
      <alignment horizontal="center"/>
    </xf>
    <xf numFmtId="49" fontId="0" fillId="0" borderId="0" xfId="1" applyNumberFormat="1" applyFont="1" applyFill="1" applyAlignment="1">
      <alignment horizontal="center"/>
    </xf>
    <xf numFmtId="3" fontId="0" fillId="0" borderId="0" xfId="1" applyNumberFormat="1" applyFont="1" applyFill="1" applyAlignment="1">
      <alignment horizontal="right"/>
    </xf>
    <xf numFmtId="3" fontId="0" fillId="0" borderId="0" xfId="1" applyNumberFormat="1" applyFont="1" applyFill="1" applyAlignment="1"/>
    <xf numFmtId="3" fontId="4" fillId="0" borderId="0" xfId="1" applyNumberFormat="1" applyFill="1" applyAlignment="1"/>
    <xf numFmtId="10" fontId="4" fillId="0" borderId="0" xfId="1" applyNumberFormat="1" applyFill="1"/>
    <xf numFmtId="0" fontId="26" fillId="0" borderId="0" xfId="1" applyFont="1" applyFill="1"/>
    <xf numFmtId="165" fontId="4" fillId="0" borderId="0" xfId="1" applyNumberFormat="1" applyFill="1"/>
  </cellXfs>
  <cellStyles count="5">
    <cellStyle name="Normálna" xfId="0" builtinId="0"/>
    <cellStyle name="Normálna 2" xfId="1"/>
    <cellStyle name="Normálna 3" xfId="2"/>
    <cellStyle name="normálne_Trendová analýza MŠ,ZŠ, SŠ a ŠZ11" xfId="3"/>
    <cellStyle name="Percentá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60551230292642E-2"/>
          <c:y val="4.6472451660749828E-2"/>
          <c:w val="0.72990518623180589"/>
          <c:h val="0.82487018020085889"/>
        </c:manualLayout>
      </c:layout>
      <c:lineChart>
        <c:grouping val="standard"/>
        <c:varyColors val="0"/>
        <c:ser>
          <c:idx val="0"/>
          <c:order val="0"/>
          <c:tx>
            <c:strRef>
              <c:f>'anticipácia 2024'!$I$3</c:f>
              <c:strCache>
                <c:ptCount val="1"/>
                <c:pt idx="0">
                  <c:v>Šd/P19-23</c:v>
                </c:pt>
              </c:strCache>
            </c:strRef>
          </c:tx>
          <c:marker>
            <c:symbol val="none"/>
          </c:marker>
          <c:cat>
            <c:numRef>
              <c:f>'anticipácia 2024'!$A$4:$A$32</c:f>
              <c:numCache>
                <c:formatCode>@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'anticipácia 2024'!$I$4:$I$32</c:f>
              <c:numCache>
                <c:formatCode>0.0%</c:formatCode>
                <c:ptCount val="29"/>
                <c:pt idx="0">
                  <c:v>0.19503349824227723</c:v>
                </c:pt>
                <c:pt idx="1">
                  <c:v>0.20043331583431587</c:v>
                </c:pt>
                <c:pt idx="2">
                  <c:v>0.21471125707083263</c:v>
                </c:pt>
                <c:pt idx="3">
                  <c:v>0.21818871154055078</c:v>
                </c:pt>
                <c:pt idx="4">
                  <c:v>0.23914835993591246</c:v>
                </c:pt>
                <c:pt idx="5">
                  <c:v>0.25868909840230342</c:v>
                </c:pt>
                <c:pt idx="6">
                  <c:v>0.28628489828017967</c:v>
                </c:pt>
                <c:pt idx="7">
                  <c:v>0.30624735929260555</c:v>
                </c:pt>
                <c:pt idx="8">
                  <c:v>0.32744234171089082</c:v>
                </c:pt>
                <c:pt idx="9">
                  <c:v>0.34335560051840153</c:v>
                </c:pt>
                <c:pt idx="10">
                  <c:v>0.33954870188182235</c:v>
                </c:pt>
                <c:pt idx="11">
                  <c:v>0.34742275483684665</c:v>
                </c:pt>
                <c:pt idx="12">
                  <c:v>0.34623822632872409</c:v>
                </c:pt>
                <c:pt idx="13">
                  <c:v>0.34764409027651061</c:v>
                </c:pt>
                <c:pt idx="14">
                  <c:v>0.34724044957955563</c:v>
                </c:pt>
                <c:pt idx="15">
                  <c:v>0.34042789914450239</c:v>
                </c:pt>
                <c:pt idx="16">
                  <c:v>0.3327173533217273</c:v>
                </c:pt>
                <c:pt idx="17">
                  <c:v>0.32831186714464933</c:v>
                </c:pt>
                <c:pt idx="18">
                  <c:v>0.32796703559963586</c:v>
                </c:pt>
                <c:pt idx="19">
                  <c:v>0.32899202695664637</c:v>
                </c:pt>
                <c:pt idx="20">
                  <c:v>0.34545506885496019</c:v>
                </c:pt>
                <c:pt idx="21">
                  <c:v>0.35327566005457872</c:v>
                </c:pt>
                <c:pt idx="22">
                  <c:v>0.34846451228046027</c:v>
                </c:pt>
                <c:pt idx="23">
                  <c:v>0.34778966709900561</c:v>
                </c:pt>
                <c:pt idx="24">
                  <c:v>0.3467074445433781</c:v>
                </c:pt>
                <c:pt idx="25">
                  <c:v>0.34765484318368162</c:v>
                </c:pt>
                <c:pt idx="26">
                  <c:v>0.34765569009090569</c:v>
                </c:pt>
                <c:pt idx="27">
                  <c:v>0.34765565886265404</c:v>
                </c:pt>
                <c:pt idx="28">
                  <c:v>0.34765544681603222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9-43C9-A349-D547557698FF}"/>
            </c:ext>
          </c:extLst>
        </c:ser>
        <c:ser>
          <c:idx val="1"/>
          <c:order val="1"/>
          <c:tx>
            <c:strRef>
              <c:f>'anticipácia 2024'!$J$3</c:f>
              <c:strCache>
                <c:ptCount val="1"/>
                <c:pt idx="0">
                  <c:v>Še/P19-29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'anticipácia 2024'!$A$4:$A$32</c:f>
              <c:numCache>
                <c:formatCode>@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'anticipácia 2024'!$J$4:$J$32</c:f>
              <c:numCache>
                <c:formatCode>0.0%</c:formatCode>
                <c:ptCount val="29"/>
                <c:pt idx="0">
                  <c:v>3.3103554580878151E-2</c:v>
                </c:pt>
                <c:pt idx="1">
                  <c:v>3.871580335788579E-2</c:v>
                </c:pt>
                <c:pt idx="2">
                  <c:v>3.8538684776814797E-2</c:v>
                </c:pt>
                <c:pt idx="3">
                  <c:v>4.4555216840909719E-2</c:v>
                </c:pt>
                <c:pt idx="4">
                  <c:v>5.2452042461836781E-2</c:v>
                </c:pt>
                <c:pt idx="5">
                  <c:v>6.2836705151992994E-2</c:v>
                </c:pt>
                <c:pt idx="6">
                  <c:v>7.662418715145658E-2</c:v>
                </c:pt>
                <c:pt idx="7">
                  <c:v>7.9671920591674661E-2</c:v>
                </c:pt>
                <c:pt idx="8">
                  <c:v>7.9480006072379039E-2</c:v>
                </c:pt>
                <c:pt idx="9">
                  <c:v>7.4467000862633276E-2</c:v>
                </c:pt>
                <c:pt idx="10">
                  <c:v>6.95609306375405E-2</c:v>
                </c:pt>
                <c:pt idx="11">
                  <c:v>6.7434968646337537E-2</c:v>
                </c:pt>
                <c:pt idx="12">
                  <c:v>5.9913937645303367E-2</c:v>
                </c:pt>
                <c:pt idx="13">
                  <c:v>5.1912420145166484E-2</c:v>
                </c:pt>
                <c:pt idx="14">
                  <c:v>4.6226886556721636E-2</c:v>
                </c:pt>
                <c:pt idx="15">
                  <c:v>3.9131097598457822E-2</c:v>
                </c:pt>
                <c:pt idx="16">
                  <c:v>3.5771150906172888E-2</c:v>
                </c:pt>
                <c:pt idx="17">
                  <c:v>3.0112473165319967E-2</c:v>
                </c:pt>
                <c:pt idx="18">
                  <c:v>2.9844608556007811E-2</c:v>
                </c:pt>
                <c:pt idx="19">
                  <c:v>3.0274314179588733E-2</c:v>
                </c:pt>
                <c:pt idx="20">
                  <c:v>2.923280769197242E-2</c:v>
                </c:pt>
                <c:pt idx="21">
                  <c:v>3.0523548392999835E-2</c:v>
                </c:pt>
                <c:pt idx="22">
                  <c:v>2.9259258089677234E-2</c:v>
                </c:pt>
                <c:pt idx="23">
                  <c:v>3.3352440569439062E-2</c:v>
                </c:pt>
                <c:pt idx="24">
                  <c:v>3.6841231361870286E-2</c:v>
                </c:pt>
                <c:pt idx="25">
                  <c:v>3.6841257375299544E-2</c:v>
                </c:pt>
                <c:pt idx="26">
                  <c:v>3.6841544850245662E-2</c:v>
                </c:pt>
                <c:pt idx="27">
                  <c:v>3.6841980605387993E-2</c:v>
                </c:pt>
                <c:pt idx="28">
                  <c:v>3.68411048630864E-2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9-43C9-A349-D54755769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00016"/>
        <c:axId val="337596096"/>
      </c:lineChart>
      <c:catAx>
        <c:axId val="33760001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sk-SK"/>
          </a:p>
        </c:txPr>
        <c:crossAx val="337596096"/>
        <c:crosses val="autoZero"/>
        <c:auto val="1"/>
        <c:lblAlgn val="ctr"/>
        <c:lblOffset val="100"/>
        <c:noMultiLvlLbl val="0"/>
      </c:catAx>
      <c:valAx>
        <c:axId val="3375960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k-SK"/>
          </a:p>
        </c:txPr>
        <c:crossAx val="337600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067054691524"/>
          <c:y val="0.43286732039302872"/>
          <c:w val="0.12765265320088304"/>
          <c:h val="0.11268751874231724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21047813863124"/>
          <c:y val="4.0605389442598748E-2"/>
          <c:w val="0.80916113243851628"/>
          <c:h val="0.84697959266719569"/>
        </c:manualLayout>
      </c:layout>
      <c:areaChart>
        <c:grouping val="stacked"/>
        <c:varyColors val="0"/>
        <c:ser>
          <c:idx val="0"/>
          <c:order val="0"/>
          <c:tx>
            <c:strRef>
              <c:f>'anticipácia 2024'!$B$3</c:f>
              <c:strCache>
                <c:ptCount val="1"/>
                <c:pt idx="0">
                  <c:v>Študenti v dennej forme štúdia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cat>
            <c:numRef>
              <c:f>'anticipácia 2024'!$A$4:$A$32</c:f>
              <c:numCache>
                <c:formatCode>@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'anticipácia 2024'!$B$4:$B$32</c:f>
              <c:numCache>
                <c:formatCode>#,##0</c:formatCode>
                <c:ptCount val="29"/>
                <c:pt idx="0">
                  <c:v>91263</c:v>
                </c:pt>
                <c:pt idx="1">
                  <c:v>93159</c:v>
                </c:pt>
                <c:pt idx="2">
                  <c:v>98461</c:v>
                </c:pt>
                <c:pt idx="3">
                  <c:v>98409</c:v>
                </c:pt>
                <c:pt idx="4">
                  <c:v>107022</c:v>
                </c:pt>
                <c:pt idx="5">
                  <c:v>114554</c:v>
                </c:pt>
                <c:pt idx="6">
                  <c:v>124497</c:v>
                </c:pt>
                <c:pt idx="7">
                  <c:v>131193</c:v>
                </c:pt>
                <c:pt idx="8">
                  <c:v>137347</c:v>
                </c:pt>
                <c:pt idx="9">
                  <c:v>140680</c:v>
                </c:pt>
                <c:pt idx="10">
                  <c:v>136121</c:v>
                </c:pt>
                <c:pt idx="11">
                  <c:v>134750</c:v>
                </c:pt>
                <c:pt idx="12">
                  <c:v>131306</c:v>
                </c:pt>
                <c:pt idx="13">
                  <c:v>127649</c:v>
                </c:pt>
                <c:pt idx="14">
                  <c:v>121447</c:v>
                </c:pt>
                <c:pt idx="15">
                  <c:v>113211</c:v>
                </c:pt>
                <c:pt idx="16">
                  <c:v>105688</c:v>
                </c:pt>
                <c:pt idx="17">
                  <c:v>99184</c:v>
                </c:pt>
                <c:pt idx="18">
                  <c:v>95830</c:v>
                </c:pt>
                <c:pt idx="19">
                  <c:v>94121</c:v>
                </c:pt>
                <c:pt idx="20">
                  <c:v>96003</c:v>
                </c:pt>
                <c:pt idx="21">
                  <c:v>94373</c:v>
                </c:pt>
                <c:pt idx="22">
                  <c:v>91128</c:v>
                </c:pt>
                <c:pt idx="23">
                  <c:v>90097</c:v>
                </c:pt>
                <c:pt idx="24">
                  <c:v>89558</c:v>
                </c:pt>
                <c:pt idx="25">
                  <c:v>90740</c:v>
                </c:pt>
                <c:pt idx="26">
                  <c:v>92167</c:v>
                </c:pt>
                <c:pt idx="27">
                  <c:v>94190</c:v>
                </c:pt>
                <c:pt idx="28">
                  <c:v>96376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A-47CD-B7D9-B996A7D45CEC}"/>
            </c:ext>
          </c:extLst>
        </c:ser>
        <c:ser>
          <c:idx val="1"/>
          <c:order val="1"/>
          <c:tx>
            <c:strRef>
              <c:f>'anticipácia 2024'!$C$3</c:f>
              <c:strCache>
                <c:ptCount val="1"/>
                <c:pt idx="0">
                  <c:v>Študenti v externej forme štúdia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cat>
            <c:numRef>
              <c:f>'anticipácia 2024'!$A$4:$A$32</c:f>
              <c:numCache>
                <c:formatCode>@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'anticipácia 2024'!$C$4:$C$32</c:f>
              <c:numCache>
                <c:formatCode>#,##0</c:formatCode>
                <c:ptCount val="29"/>
                <c:pt idx="0">
                  <c:v>33073</c:v>
                </c:pt>
                <c:pt idx="1">
                  <c:v>38980</c:v>
                </c:pt>
                <c:pt idx="2">
                  <c:v>39042</c:v>
                </c:pt>
                <c:pt idx="3">
                  <c:v>45192</c:v>
                </c:pt>
                <c:pt idx="4">
                  <c:v>53018</c:v>
                </c:pt>
                <c:pt idx="5">
                  <c:v>63160</c:v>
                </c:pt>
                <c:pt idx="6">
                  <c:v>76120</c:v>
                </c:pt>
                <c:pt idx="7">
                  <c:v>78283</c:v>
                </c:pt>
                <c:pt idx="8">
                  <c:v>76962</c:v>
                </c:pt>
                <c:pt idx="9">
                  <c:v>70873</c:v>
                </c:pt>
                <c:pt idx="10">
                  <c:v>65190</c:v>
                </c:pt>
                <c:pt idx="11">
                  <c:v>61007</c:v>
                </c:pt>
                <c:pt idx="12">
                  <c:v>53243</c:v>
                </c:pt>
                <c:pt idx="13">
                  <c:v>44994</c:v>
                </c:pt>
                <c:pt idx="14">
                  <c:v>38850</c:v>
                </c:pt>
                <c:pt idx="15">
                  <c:v>31829</c:v>
                </c:pt>
                <c:pt idx="16">
                  <c:v>28195</c:v>
                </c:pt>
                <c:pt idx="17">
                  <c:v>22990</c:v>
                </c:pt>
                <c:pt idx="18">
                  <c:v>22040.9</c:v>
                </c:pt>
                <c:pt idx="19">
                  <c:v>21647.83</c:v>
                </c:pt>
                <c:pt idx="20">
                  <c:v>20121</c:v>
                </c:pt>
                <c:pt idx="21">
                  <c:v>20016</c:v>
                </c:pt>
                <c:pt idx="22">
                  <c:v>18531</c:v>
                </c:pt>
                <c:pt idx="23">
                  <c:v>20481</c:v>
                </c:pt>
                <c:pt idx="24">
                  <c:v>22188</c:v>
                </c:pt>
                <c:pt idx="25">
                  <c:v>21954</c:v>
                </c:pt>
                <c:pt idx="26">
                  <c:v>21798</c:v>
                </c:pt>
                <c:pt idx="27">
                  <c:v>21777</c:v>
                </c:pt>
                <c:pt idx="28">
                  <c:v>21902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A-47CD-B7D9-B996A7D45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602368"/>
        <c:axId val="337596488"/>
      </c:areaChart>
      <c:catAx>
        <c:axId val="33760236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sk-SK"/>
          </a:p>
        </c:txPr>
        <c:crossAx val="337596488"/>
        <c:crosses val="autoZero"/>
        <c:auto val="1"/>
        <c:lblAlgn val="ctr"/>
        <c:lblOffset val="100"/>
        <c:noMultiLvlLbl val="0"/>
      </c:catAx>
      <c:valAx>
        <c:axId val="3375964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k-SK"/>
          </a:p>
        </c:txPr>
        <c:crossAx val="3376023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954083211081494"/>
          <c:y val="9.4015278141383218E-2"/>
          <c:w val="0.29422721874594571"/>
          <c:h val="0.2482003208678199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58141307704184"/>
          <c:y val="5.0996754751970332E-2"/>
          <c:w val="0.63847701482167674"/>
          <c:h val="0.80781998912166575"/>
        </c:manualLayout>
      </c:layout>
      <c:areaChart>
        <c:grouping val="stacked"/>
        <c:varyColors val="0"/>
        <c:ser>
          <c:idx val="0"/>
          <c:order val="0"/>
          <c:tx>
            <c:strRef>
              <c:f>'anticipácia 2024'!$B$67</c:f>
              <c:strCache>
                <c:ptCount val="1"/>
                <c:pt idx="0">
                  <c:v>Novoprijatí na dennú formu štúdia</c:v>
                </c:pt>
              </c:strCache>
            </c:strRef>
          </c:tx>
          <c:cat>
            <c:numRef>
              <c:f>'anticipácia 2024'!$A$68:$A$96</c:f>
              <c:numCache>
                <c:formatCode>@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'anticipácia 2024'!$B$68:$B$96</c:f>
              <c:numCache>
                <c:formatCode>#,##0</c:formatCode>
                <c:ptCount val="29"/>
                <c:pt idx="0">
                  <c:v>24648</c:v>
                </c:pt>
                <c:pt idx="1">
                  <c:v>24618</c:v>
                </c:pt>
                <c:pt idx="2">
                  <c:v>27185</c:v>
                </c:pt>
                <c:pt idx="3">
                  <c:v>24371</c:v>
                </c:pt>
                <c:pt idx="4">
                  <c:v>32934</c:v>
                </c:pt>
                <c:pt idx="5">
                  <c:v>36196</c:v>
                </c:pt>
                <c:pt idx="6">
                  <c:v>37753</c:v>
                </c:pt>
                <c:pt idx="7">
                  <c:v>45625</c:v>
                </c:pt>
                <c:pt idx="8">
                  <c:v>53859</c:v>
                </c:pt>
                <c:pt idx="9">
                  <c:v>56875</c:v>
                </c:pt>
                <c:pt idx="10">
                  <c:v>52644</c:v>
                </c:pt>
                <c:pt idx="11">
                  <c:v>53186</c:v>
                </c:pt>
                <c:pt idx="12">
                  <c:v>51553</c:v>
                </c:pt>
                <c:pt idx="13">
                  <c:v>49272</c:v>
                </c:pt>
                <c:pt idx="14">
                  <c:v>45894</c:v>
                </c:pt>
                <c:pt idx="15">
                  <c:v>42871</c:v>
                </c:pt>
                <c:pt idx="16">
                  <c:v>40679</c:v>
                </c:pt>
                <c:pt idx="17">
                  <c:v>37563</c:v>
                </c:pt>
                <c:pt idx="18">
                  <c:v>37690</c:v>
                </c:pt>
                <c:pt idx="19">
                  <c:v>37567</c:v>
                </c:pt>
                <c:pt idx="20">
                  <c:v>38353</c:v>
                </c:pt>
                <c:pt idx="21">
                  <c:v>35938</c:v>
                </c:pt>
                <c:pt idx="22">
                  <c:v>35217</c:v>
                </c:pt>
                <c:pt idx="23">
                  <c:v>35011</c:v>
                </c:pt>
                <c:pt idx="24">
                  <c:v>35759</c:v>
                </c:pt>
                <c:pt idx="25">
                  <c:v>36132</c:v>
                </c:pt>
                <c:pt idx="26">
                  <c:v>36700</c:v>
                </c:pt>
                <c:pt idx="27">
                  <c:v>37505.904188765438</c:v>
                </c:pt>
                <c:pt idx="28">
                  <c:v>38376.379942704509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0-48FB-83B3-8660F7AEE13A}"/>
            </c:ext>
          </c:extLst>
        </c:ser>
        <c:ser>
          <c:idx val="1"/>
          <c:order val="1"/>
          <c:tx>
            <c:strRef>
              <c:f>'anticipácia 2024'!$C$67</c:f>
              <c:strCache>
                <c:ptCount val="1"/>
                <c:pt idx="0">
                  <c:v>Novoprijatí na externú formu štúdia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cat>
            <c:numRef>
              <c:f>'anticipácia 2024'!$A$68:$A$96</c:f>
              <c:numCache>
                <c:formatCode>@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'anticipácia 2024'!$C$68:$C$96</c:f>
              <c:numCache>
                <c:formatCode>#,##0</c:formatCode>
                <c:ptCount val="29"/>
                <c:pt idx="0">
                  <c:v>9678</c:v>
                </c:pt>
                <c:pt idx="1">
                  <c:v>12782</c:v>
                </c:pt>
                <c:pt idx="2">
                  <c:v>8073</c:v>
                </c:pt>
                <c:pt idx="3">
                  <c:v>15634</c:v>
                </c:pt>
                <c:pt idx="4">
                  <c:v>17574</c:v>
                </c:pt>
                <c:pt idx="5">
                  <c:v>21295</c:v>
                </c:pt>
                <c:pt idx="6">
                  <c:v>24510</c:v>
                </c:pt>
                <c:pt idx="7">
                  <c:v>29554</c:v>
                </c:pt>
                <c:pt idx="8">
                  <c:v>30437</c:v>
                </c:pt>
                <c:pt idx="9">
                  <c:v>25223</c:v>
                </c:pt>
                <c:pt idx="10">
                  <c:v>24751</c:v>
                </c:pt>
                <c:pt idx="11">
                  <c:v>22118</c:v>
                </c:pt>
                <c:pt idx="12">
                  <c:v>17409</c:v>
                </c:pt>
                <c:pt idx="13">
                  <c:v>15370</c:v>
                </c:pt>
                <c:pt idx="14">
                  <c:v>14079</c:v>
                </c:pt>
                <c:pt idx="15">
                  <c:v>11279</c:v>
                </c:pt>
                <c:pt idx="16">
                  <c:v>9952</c:v>
                </c:pt>
                <c:pt idx="17">
                  <c:v>7624</c:v>
                </c:pt>
                <c:pt idx="18">
                  <c:v>7627</c:v>
                </c:pt>
                <c:pt idx="19">
                  <c:v>6037</c:v>
                </c:pt>
                <c:pt idx="20">
                  <c:v>6381</c:v>
                </c:pt>
                <c:pt idx="21">
                  <c:v>6833</c:v>
                </c:pt>
                <c:pt idx="22">
                  <c:v>5289</c:v>
                </c:pt>
                <c:pt idx="23">
                  <c:v>7556</c:v>
                </c:pt>
                <c:pt idx="24">
                  <c:v>8205</c:v>
                </c:pt>
                <c:pt idx="25">
                  <c:v>8118</c:v>
                </c:pt>
                <c:pt idx="26">
                  <c:v>8061</c:v>
                </c:pt>
                <c:pt idx="27">
                  <c:v>8052.8506957128157</c:v>
                </c:pt>
                <c:pt idx="28">
                  <c:v>8099.2665875203402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0-48FB-83B3-8660F7AEE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848424"/>
        <c:axId val="365849208"/>
      </c:areaChart>
      <c:catAx>
        <c:axId val="36584842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sk-SK"/>
          </a:p>
        </c:txPr>
        <c:crossAx val="365849208"/>
        <c:crosses val="autoZero"/>
        <c:auto val="1"/>
        <c:lblAlgn val="ctr"/>
        <c:lblOffset val="100"/>
        <c:noMultiLvlLbl val="0"/>
      </c:catAx>
      <c:valAx>
        <c:axId val="3658492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k-SK"/>
          </a:p>
        </c:txPr>
        <c:crossAx val="3658484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378365273015204"/>
          <c:y val="0.27399057201429755"/>
          <c:w val="0.21703195605703926"/>
          <c:h val="0.40102212536367587"/>
        </c:manualLayout>
      </c:layout>
      <c:overlay val="0"/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58141307704184"/>
          <c:y val="5.0996754751970332E-2"/>
          <c:w val="0.63847701482167674"/>
          <c:h val="0.80781998912166575"/>
        </c:manualLayout>
      </c:layout>
      <c:areaChart>
        <c:grouping val="stacked"/>
        <c:varyColors val="0"/>
        <c:ser>
          <c:idx val="0"/>
          <c:order val="0"/>
          <c:tx>
            <c:strRef>
              <c:f>'anticipácia 2024'!$B$102</c:f>
              <c:strCache>
                <c:ptCount val="1"/>
                <c:pt idx="0">
                  <c:v>Absolventi dennej formy štúdia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numRef>
              <c:f>'anticipácia 2024'!$A$103:$A$131</c:f>
              <c:numCache>
                <c:formatCode>@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'anticipácia 2024'!$B$103:$B$131</c:f>
              <c:numCache>
                <c:formatCode>#,##0</c:formatCode>
                <c:ptCount val="29"/>
                <c:pt idx="0">
                  <c:v>14241</c:v>
                </c:pt>
                <c:pt idx="1">
                  <c:v>16100</c:v>
                </c:pt>
                <c:pt idx="2">
                  <c:v>16356</c:v>
                </c:pt>
                <c:pt idx="3">
                  <c:v>17883</c:v>
                </c:pt>
                <c:pt idx="4">
                  <c:v>19186</c:v>
                </c:pt>
                <c:pt idx="5">
                  <c:v>20811</c:v>
                </c:pt>
                <c:pt idx="6">
                  <c:v>21105</c:v>
                </c:pt>
                <c:pt idx="7">
                  <c:v>24433</c:v>
                </c:pt>
                <c:pt idx="8">
                  <c:v>35400</c:v>
                </c:pt>
                <c:pt idx="9">
                  <c:v>42508</c:v>
                </c:pt>
                <c:pt idx="10">
                  <c:v>43872</c:v>
                </c:pt>
                <c:pt idx="11">
                  <c:v>42653</c:v>
                </c:pt>
                <c:pt idx="12">
                  <c:v>42493</c:v>
                </c:pt>
                <c:pt idx="13">
                  <c:v>40699</c:v>
                </c:pt>
                <c:pt idx="14">
                  <c:v>39953</c:v>
                </c:pt>
                <c:pt idx="15">
                  <c:v>38271</c:v>
                </c:pt>
                <c:pt idx="16">
                  <c:v>36427</c:v>
                </c:pt>
                <c:pt idx="17">
                  <c:v>33443</c:v>
                </c:pt>
                <c:pt idx="18">
                  <c:v>31297</c:v>
                </c:pt>
                <c:pt idx="19">
                  <c:v>29134</c:v>
                </c:pt>
                <c:pt idx="20">
                  <c:v>27571</c:v>
                </c:pt>
                <c:pt idx="21">
                  <c:v>27777</c:v>
                </c:pt>
                <c:pt idx="22">
                  <c:v>27159</c:v>
                </c:pt>
                <c:pt idx="23">
                  <c:v>26261</c:v>
                </c:pt>
                <c:pt idx="24">
                  <c:v>26319</c:v>
                </c:pt>
                <c:pt idx="25">
                  <c:v>26825</c:v>
                </c:pt>
                <c:pt idx="26">
                  <c:v>27246</c:v>
                </c:pt>
                <c:pt idx="27">
                  <c:v>27844.376269350734</c:v>
                </c:pt>
                <c:pt idx="28">
                  <c:v>28490.617306602846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C-4590-91BD-B0FD371DD484}"/>
            </c:ext>
          </c:extLst>
        </c:ser>
        <c:ser>
          <c:idx val="1"/>
          <c:order val="1"/>
          <c:tx>
            <c:strRef>
              <c:f>'anticipácia 2024'!$C$102</c:f>
              <c:strCache>
                <c:ptCount val="1"/>
                <c:pt idx="0">
                  <c:v>Absolventi externej formy štúdia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'anticipácia 2024'!$A$103:$A$131</c:f>
              <c:numCache>
                <c:formatCode>@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'anticipácia 2024'!$C$103:$C$131</c:f>
              <c:numCache>
                <c:formatCode>#,##0</c:formatCode>
                <c:ptCount val="29"/>
                <c:pt idx="0">
                  <c:v>4892</c:v>
                </c:pt>
                <c:pt idx="1">
                  <c:v>6354</c:v>
                </c:pt>
                <c:pt idx="2">
                  <c:v>7558</c:v>
                </c:pt>
                <c:pt idx="3">
                  <c:v>8728</c:v>
                </c:pt>
                <c:pt idx="4">
                  <c:v>9783</c:v>
                </c:pt>
                <c:pt idx="5">
                  <c:v>9933</c:v>
                </c:pt>
                <c:pt idx="6">
                  <c:v>14821</c:v>
                </c:pt>
                <c:pt idx="7">
                  <c:v>17345</c:v>
                </c:pt>
                <c:pt idx="8">
                  <c:v>24055</c:v>
                </c:pt>
                <c:pt idx="9">
                  <c:v>26588</c:v>
                </c:pt>
                <c:pt idx="10">
                  <c:v>25382</c:v>
                </c:pt>
                <c:pt idx="11">
                  <c:v>25016</c:v>
                </c:pt>
                <c:pt idx="12">
                  <c:v>22606</c:v>
                </c:pt>
                <c:pt idx="13">
                  <c:v>21883</c:v>
                </c:pt>
                <c:pt idx="14">
                  <c:v>18443</c:v>
                </c:pt>
                <c:pt idx="15">
                  <c:v>15318</c:v>
                </c:pt>
                <c:pt idx="16">
                  <c:v>12400</c:v>
                </c:pt>
                <c:pt idx="17">
                  <c:v>10322</c:v>
                </c:pt>
                <c:pt idx="18">
                  <c:v>6806</c:v>
                </c:pt>
                <c:pt idx="19">
                  <c:v>5191</c:v>
                </c:pt>
                <c:pt idx="20">
                  <c:v>5869</c:v>
                </c:pt>
                <c:pt idx="21">
                  <c:v>5955</c:v>
                </c:pt>
                <c:pt idx="22">
                  <c:v>4618</c:v>
                </c:pt>
                <c:pt idx="23">
                  <c:v>4659</c:v>
                </c:pt>
                <c:pt idx="24">
                  <c:v>5456</c:v>
                </c:pt>
                <c:pt idx="25">
                  <c:v>4939</c:v>
                </c:pt>
                <c:pt idx="26">
                  <c:v>4904</c:v>
                </c:pt>
                <c:pt idx="27">
                  <c:v>4899.3839817874323</c:v>
                </c:pt>
                <c:pt idx="28">
                  <c:v>4927.6235810815351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C-4590-91BD-B0FD371DD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845680"/>
        <c:axId val="365847248"/>
      </c:areaChart>
      <c:catAx>
        <c:axId val="36584568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sk-SK"/>
          </a:p>
        </c:txPr>
        <c:crossAx val="365847248"/>
        <c:crosses val="autoZero"/>
        <c:auto val="1"/>
        <c:lblAlgn val="ctr"/>
        <c:lblOffset val="100"/>
        <c:noMultiLvlLbl val="0"/>
      </c:catAx>
      <c:valAx>
        <c:axId val="3658472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k-SK"/>
          </a:p>
        </c:txPr>
        <c:crossAx val="365845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678928632374998"/>
          <c:y val="0.27399048554662342"/>
          <c:w val="0.23994157210128145"/>
          <c:h val="0.40102212536367587"/>
        </c:manualLayout>
      </c:layout>
      <c:overlay val="0"/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F5332.DB7594A0" TargetMode="Externa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6</xdr:row>
          <xdr:rowOff>19050</xdr:rowOff>
        </xdr:from>
        <xdr:to>
          <xdr:col>5</xdr:col>
          <xdr:colOff>266700</xdr:colOff>
          <xdr:row>11</xdr:row>
          <xdr:rowOff>104775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>
              <a:outerShdw dist="45791" dir="2021404" algn="ctr" rotWithShape="0">
                <a:srgbClr val="808080"/>
              </a:outerShdw>
            </a:effectLst>
          </xdr:spPr>
        </xdr:sp>
        <xdr:clientData/>
      </xdr:twoCellAnchor>
    </mc:Choice>
    <mc:Fallback/>
  </mc:AlternateContent>
  <xdr:twoCellAnchor editAs="oneCell">
    <xdr:from>
      <xdr:col>3</xdr:col>
      <xdr:colOff>457200</xdr:colOff>
      <xdr:row>39</xdr:row>
      <xdr:rowOff>45720</xdr:rowOff>
    </xdr:from>
    <xdr:to>
      <xdr:col>5</xdr:col>
      <xdr:colOff>68580</xdr:colOff>
      <xdr:row>43</xdr:row>
      <xdr:rowOff>82550</xdr:rowOff>
    </xdr:to>
    <xdr:pic>
      <xdr:nvPicPr>
        <xdr:cNvPr id="5" name="Obrázok 4" descr="Popis: Popis: logo_CVTI.SR_male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115300"/>
          <a:ext cx="723900" cy="684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216746</xdr:colOff>
      <xdr:row>43</xdr:row>
      <xdr:rowOff>95251</xdr:rowOff>
    </xdr:from>
    <xdr:to>
      <xdr:col>17</xdr:col>
      <xdr:colOff>74083</xdr:colOff>
      <xdr:row>58</xdr:row>
      <xdr:rowOff>10585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</xdr:colOff>
      <xdr:row>43</xdr:row>
      <xdr:rowOff>38100</xdr:rowOff>
    </xdr:from>
    <xdr:to>
      <xdr:col>6</xdr:col>
      <xdr:colOff>7620</xdr:colOff>
      <xdr:row>60</xdr:row>
      <xdr:rowOff>7620</xdr:rowOff>
    </xdr:to>
    <xdr:graphicFrame macro="">
      <xdr:nvGraphicFramePr>
        <xdr:cNvPr id="3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22859</xdr:colOff>
      <xdr:row>67</xdr:row>
      <xdr:rowOff>26670</xdr:rowOff>
    </xdr:from>
    <xdr:to>
      <xdr:col>16</xdr:col>
      <xdr:colOff>592667</xdr:colOff>
      <xdr:row>82</xdr:row>
      <xdr:rowOff>137160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102</xdr:row>
      <xdr:rowOff>0</xdr:rowOff>
    </xdr:from>
    <xdr:to>
      <xdr:col>17</xdr:col>
      <xdr:colOff>550334</xdr:colOff>
      <xdr:row>117</xdr:row>
      <xdr:rowOff>167640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kument_programu_Microsoft_Word_97_-_2003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7"/>
  <sheetViews>
    <sheetView showGridLines="0" tabSelected="1" workbookViewId="0"/>
  </sheetViews>
  <sheetFormatPr defaultRowHeight="16.5" x14ac:dyDescent="0.3"/>
  <cols>
    <col min="1" max="1" width="5.42578125" customWidth="1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</row>
    <row r="2" spans="1:10" ht="31.5" x14ac:dyDescent="0.3">
      <c r="B2" s="9" t="s">
        <v>12</v>
      </c>
      <c r="C2" s="9"/>
      <c r="D2" s="9"/>
      <c r="E2" s="9"/>
      <c r="F2" s="9"/>
      <c r="G2" s="9"/>
      <c r="H2" s="9"/>
      <c r="I2" s="9"/>
      <c r="J2" s="9"/>
    </row>
    <row r="3" spans="1:10" ht="31.5" x14ac:dyDescent="0.3">
      <c r="B3" s="8"/>
      <c r="C3" s="9" t="s">
        <v>13</v>
      </c>
      <c r="D3" s="9"/>
      <c r="E3" s="9"/>
      <c r="F3" s="9"/>
      <c r="G3" s="9"/>
      <c r="H3" s="9"/>
      <c r="I3" s="9"/>
    </row>
    <row r="4" spans="1:10" ht="31.5" x14ac:dyDescent="0.3">
      <c r="B4" s="8"/>
      <c r="C4" s="8"/>
      <c r="D4" s="9" t="s">
        <v>47</v>
      </c>
      <c r="E4" s="9"/>
      <c r="F4" s="9"/>
      <c r="G4" s="9"/>
      <c r="H4" s="9"/>
    </row>
    <row r="9" spans="1:10" x14ac:dyDescent="0.3">
      <c r="A9" s="2"/>
      <c r="B9" s="2"/>
      <c r="C9" s="2"/>
      <c r="D9" s="2"/>
      <c r="E9" s="3"/>
      <c r="F9" s="2"/>
      <c r="G9" s="2"/>
      <c r="H9" s="2"/>
      <c r="I9" s="1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1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1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1"/>
    </row>
    <row r="13" spans="1:10" x14ac:dyDescent="0.3">
      <c r="A13" s="2"/>
      <c r="B13" s="2"/>
      <c r="C13" s="2"/>
      <c r="D13" s="2"/>
      <c r="E13" s="33" t="s">
        <v>48</v>
      </c>
      <c r="F13" s="2"/>
      <c r="G13" s="2"/>
      <c r="H13" s="2"/>
      <c r="I13" s="1"/>
    </row>
    <row r="14" spans="1:10" x14ac:dyDescent="0.3">
      <c r="A14" s="2"/>
      <c r="B14" s="2"/>
      <c r="C14" s="2"/>
      <c r="D14" s="2"/>
      <c r="F14" s="2"/>
      <c r="G14" s="2"/>
      <c r="H14" s="2"/>
      <c r="I14" s="1"/>
    </row>
    <row r="15" spans="1:10" x14ac:dyDescent="0.3">
      <c r="A15" s="2"/>
      <c r="B15" s="2"/>
      <c r="C15" s="2"/>
      <c r="D15" s="2"/>
      <c r="F15" s="2"/>
      <c r="G15" s="2"/>
      <c r="H15" s="2"/>
      <c r="I15" s="1"/>
    </row>
    <row r="16" spans="1:10" x14ac:dyDescent="0.3">
      <c r="A16" s="2"/>
      <c r="B16" s="2"/>
      <c r="C16" s="2"/>
      <c r="D16" s="2"/>
      <c r="F16" s="2"/>
      <c r="G16" s="2"/>
      <c r="H16" s="2"/>
      <c r="I16" s="1"/>
    </row>
    <row r="17" spans="1:9" x14ac:dyDescent="0.3">
      <c r="A17" s="2"/>
      <c r="B17" s="2"/>
      <c r="C17" s="2"/>
      <c r="D17" s="2"/>
      <c r="E17" s="7"/>
      <c r="F17" s="2"/>
      <c r="G17" s="2"/>
      <c r="H17" s="2"/>
      <c r="I17" s="1"/>
    </row>
    <row r="18" spans="1:9" x14ac:dyDescent="0.3">
      <c r="A18" s="4"/>
      <c r="B18" s="4"/>
      <c r="C18" s="4"/>
      <c r="D18" s="4"/>
      <c r="E18" s="4"/>
      <c r="F18" s="2"/>
      <c r="G18" s="2"/>
      <c r="H18" s="2"/>
      <c r="I18" s="1"/>
    </row>
    <row r="19" spans="1:9" x14ac:dyDescent="0.3">
      <c r="A19" s="4"/>
      <c r="B19" s="4"/>
      <c r="C19" s="4"/>
      <c r="D19" s="4"/>
      <c r="E19" s="4"/>
      <c r="F19" s="2"/>
      <c r="G19" s="2"/>
      <c r="H19" s="2"/>
      <c r="I19" s="1"/>
    </row>
    <row r="20" spans="1:9" x14ac:dyDescent="0.3">
      <c r="B20" s="32" t="s">
        <v>7</v>
      </c>
      <c r="C20" s="4"/>
      <c r="D20" s="4"/>
      <c r="E20" s="4"/>
      <c r="F20" s="4"/>
      <c r="G20" s="4"/>
      <c r="H20" s="2"/>
      <c r="I20" s="1"/>
    </row>
    <row r="21" spans="1:9" x14ac:dyDescent="0.3">
      <c r="B21" s="4"/>
      <c r="C21" s="4"/>
      <c r="D21" s="1"/>
      <c r="E21" s="1"/>
      <c r="F21" s="4"/>
      <c r="G21" s="4"/>
      <c r="H21" s="2"/>
      <c r="I21" s="1"/>
    </row>
    <row r="22" spans="1:9" x14ac:dyDescent="0.3">
      <c r="A22" s="5"/>
      <c r="B22" s="10" t="s">
        <v>8</v>
      </c>
      <c r="C22" s="4"/>
      <c r="D22" s="4"/>
      <c r="E22" s="4"/>
      <c r="F22" s="4"/>
      <c r="G22" s="4"/>
      <c r="H22" s="2"/>
      <c r="I22" s="1"/>
    </row>
    <row r="23" spans="1:9" x14ac:dyDescent="0.3">
      <c r="A23" s="5"/>
      <c r="B23" s="10" t="s">
        <v>49</v>
      </c>
      <c r="D23" s="4"/>
      <c r="E23" s="1"/>
      <c r="F23" s="2"/>
      <c r="G23" s="2"/>
      <c r="H23" s="2"/>
      <c r="I23" s="1"/>
    </row>
    <row r="24" spans="1:9" x14ac:dyDescent="0.3">
      <c r="A24" s="1"/>
      <c r="B24" s="10" t="s">
        <v>32</v>
      </c>
    </row>
    <row r="25" spans="1:9" x14ac:dyDescent="0.3">
      <c r="A25" s="1"/>
      <c r="B25" s="10" t="s">
        <v>33</v>
      </c>
    </row>
    <row r="26" spans="1:9" x14ac:dyDescent="0.3">
      <c r="A26" s="1"/>
      <c r="B26" s="10" t="s">
        <v>42</v>
      </c>
    </row>
    <row r="27" spans="1:9" x14ac:dyDescent="0.3">
      <c r="A27" s="5"/>
      <c r="B27" s="10" t="s">
        <v>34</v>
      </c>
    </row>
    <row r="28" spans="1:9" x14ac:dyDescent="0.3">
      <c r="A28" s="1"/>
      <c r="B28" s="10" t="s">
        <v>35</v>
      </c>
    </row>
    <row r="29" spans="1:9" x14ac:dyDescent="0.3">
      <c r="A29" s="1"/>
      <c r="B29" s="10" t="s">
        <v>36</v>
      </c>
    </row>
    <row r="30" spans="1:9" x14ac:dyDescent="0.3">
      <c r="A30" s="1"/>
    </row>
    <row r="31" spans="1:9" x14ac:dyDescent="0.3">
      <c r="A31" s="1"/>
      <c r="B31" s="4"/>
      <c r="C31" s="6"/>
      <c r="D31" s="4"/>
      <c r="E31" s="4"/>
      <c r="F31" s="2"/>
      <c r="G31" s="2"/>
      <c r="H31" s="2"/>
      <c r="I31" s="1"/>
    </row>
    <row r="32" spans="1:9" x14ac:dyDescent="0.3">
      <c r="D32" s="4"/>
      <c r="E32" s="4"/>
      <c r="F32" s="2"/>
      <c r="G32" s="2"/>
      <c r="H32" s="2"/>
      <c r="I32" s="1"/>
    </row>
    <row r="33" spans="1:9" x14ac:dyDescent="0.3">
      <c r="B33" s="32" t="s">
        <v>1</v>
      </c>
      <c r="C33" s="4"/>
      <c r="D33" s="6"/>
      <c r="E33" s="4"/>
      <c r="F33" s="2"/>
      <c r="G33" s="2"/>
      <c r="H33" s="2"/>
      <c r="I33" s="1"/>
    </row>
    <row r="34" spans="1:9" x14ac:dyDescent="0.3">
      <c r="B34" s="10" t="s">
        <v>38</v>
      </c>
      <c r="C34" s="1"/>
      <c r="D34" s="4"/>
      <c r="E34" s="4"/>
      <c r="F34" s="2"/>
      <c r="G34" s="2"/>
      <c r="H34" s="2"/>
      <c r="I34" s="1"/>
    </row>
    <row r="35" spans="1:9" x14ac:dyDescent="0.3">
      <c r="A35" s="5"/>
      <c r="B35" s="10" t="s">
        <v>9</v>
      </c>
      <c r="C35" s="4"/>
      <c r="D35" s="4"/>
      <c r="E35" s="4"/>
      <c r="F35" s="2"/>
      <c r="G35" s="2"/>
      <c r="H35" s="2"/>
      <c r="I35" s="1"/>
    </row>
    <row r="36" spans="1:9" x14ac:dyDescent="0.3">
      <c r="F36" s="2"/>
      <c r="G36" s="2"/>
      <c r="H36" s="2"/>
      <c r="I36" s="1"/>
    </row>
    <row r="37" spans="1:9" x14ac:dyDescent="0.3">
      <c r="D37" s="4"/>
      <c r="E37" s="4"/>
      <c r="F37" s="2"/>
      <c r="G37" s="2"/>
      <c r="H37" s="2"/>
      <c r="I37" s="1"/>
    </row>
    <row r="38" spans="1:9" x14ac:dyDescent="0.3">
      <c r="A38" s="2"/>
      <c r="B38" s="1"/>
    </row>
    <row r="39" spans="1:9" x14ac:dyDescent="0.3">
      <c r="A39" s="2"/>
      <c r="B39" s="1"/>
    </row>
    <row r="40" spans="1:9" x14ac:dyDescent="0.3">
      <c r="A40" s="2"/>
    </row>
    <row r="41" spans="1:9" x14ac:dyDescent="0.3">
      <c r="A41" s="2"/>
      <c r="D41" s="8"/>
      <c r="E41" s="8"/>
      <c r="F41" s="8"/>
    </row>
    <row r="42" spans="1:9" x14ac:dyDescent="0.3">
      <c r="A42" s="2"/>
      <c r="D42" s="8"/>
      <c r="E42" s="8"/>
      <c r="F42" s="8"/>
    </row>
    <row r="43" spans="1:9" x14ac:dyDescent="0.3">
      <c r="A43" s="2"/>
      <c r="D43" s="8"/>
      <c r="E43" s="8"/>
      <c r="F43" s="8"/>
    </row>
    <row r="44" spans="1:9" x14ac:dyDescent="0.3">
      <c r="A44" s="2"/>
      <c r="D44" s="8"/>
      <c r="E44" s="8"/>
      <c r="F44" s="8"/>
    </row>
    <row r="45" spans="1:9" x14ac:dyDescent="0.3">
      <c r="D45" s="8"/>
      <c r="E45" s="11" t="s">
        <v>10</v>
      </c>
      <c r="F45" s="8"/>
    </row>
    <row r="46" spans="1:9" x14ac:dyDescent="0.3">
      <c r="D46" s="8"/>
      <c r="E46" s="11" t="s">
        <v>11</v>
      </c>
      <c r="F46" s="8"/>
    </row>
    <row r="47" spans="1:9" x14ac:dyDescent="0.3">
      <c r="D47" s="8"/>
      <c r="E47" s="11">
        <v>2025</v>
      </c>
      <c r="F47" s="8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44033" r:id="rId4">
          <objectPr defaultSize="0" autoPict="0" r:id="rId5">
            <anchor moveWithCells="1">
              <from>
                <xdr:col>3</xdr:col>
                <xdr:colOff>247650</xdr:colOff>
                <xdr:row>6</xdr:row>
                <xdr:rowOff>19050</xdr:rowOff>
              </from>
              <to>
                <xdr:col>5</xdr:col>
                <xdr:colOff>266700</xdr:colOff>
                <xdr:row>11</xdr:row>
                <xdr:rowOff>104775</xdr:rowOff>
              </to>
            </anchor>
          </objectPr>
        </oleObject>
      </mc:Choice>
      <mc:Fallback>
        <oleObject progId="Word.Document.8" shapeId="44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R150"/>
  <sheetViews>
    <sheetView showGridLines="0" zoomScale="90" zoomScaleNormal="90" workbookViewId="0"/>
  </sheetViews>
  <sheetFormatPr defaultColWidth="9" defaultRowHeight="16.5" x14ac:dyDescent="0.3"/>
  <cols>
    <col min="1" max="1" width="15.140625" style="2" customWidth="1"/>
    <col min="2" max="3" width="11.28515625" style="2" customWidth="1"/>
    <col min="4" max="4" width="12.28515625" style="2" customWidth="1"/>
    <col min="5" max="5" width="5.140625" style="2" customWidth="1"/>
    <col min="6" max="6" width="13.42578125" style="2" customWidth="1"/>
    <col min="7" max="7" width="14.140625" style="2" customWidth="1"/>
    <col min="8" max="8" width="7.140625" style="2" customWidth="1"/>
    <col min="9" max="10" width="9" style="2"/>
    <col min="11" max="11" width="10.42578125" style="2" customWidth="1"/>
    <col min="12" max="12" width="5" style="2" bestFit="1" customWidth="1"/>
    <col min="13" max="14" width="10.7109375" style="2" customWidth="1"/>
    <col min="15" max="15" width="10.28515625" style="2" customWidth="1"/>
    <col min="16" max="23" width="9" style="2"/>
    <col min="24" max="24" width="7.42578125" style="2" bestFit="1" customWidth="1"/>
    <col min="25" max="25" width="7.42578125" style="2" customWidth="1"/>
    <col min="26" max="26" width="9.140625" style="2" bestFit="1" customWidth="1"/>
    <col min="27" max="29" width="9" style="2"/>
    <col min="30" max="30" width="15.140625" style="2" customWidth="1"/>
    <col min="31" max="31" width="10.7109375" style="2" customWidth="1"/>
    <col min="32" max="32" width="7.5703125" style="2" customWidth="1"/>
    <col min="33" max="33" width="15.28515625" style="2" bestFit="1" customWidth="1"/>
    <col min="34" max="34" width="6.5703125" style="2" customWidth="1"/>
    <col min="35" max="38" width="9" style="2"/>
    <col min="39" max="39" width="9.85546875" style="2" customWidth="1"/>
    <col min="40" max="16384" width="9" style="2"/>
  </cols>
  <sheetData>
    <row r="1" spans="1:44" x14ac:dyDescent="0.3">
      <c r="A1" s="12" t="s">
        <v>39</v>
      </c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</row>
    <row r="2" spans="1:44" x14ac:dyDescent="0.3">
      <c r="A2" s="12" t="s">
        <v>45</v>
      </c>
      <c r="B2" s="13"/>
      <c r="C2" s="13"/>
      <c r="D2" s="13"/>
      <c r="E2" s="13"/>
      <c r="F2" s="13"/>
      <c r="G2" s="13"/>
      <c r="H2" s="13"/>
      <c r="X2" s="55"/>
      <c r="Y2" s="55"/>
      <c r="Z2" s="55"/>
      <c r="AA2" s="73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</row>
    <row r="3" spans="1:44" ht="36" customHeight="1" x14ac:dyDescent="0.3">
      <c r="A3" s="14" t="s">
        <v>17</v>
      </c>
      <c r="B3" s="15" t="s">
        <v>24</v>
      </c>
      <c r="C3" s="15" t="s">
        <v>25</v>
      </c>
      <c r="D3" s="16" t="s">
        <v>30</v>
      </c>
      <c r="E3" s="17"/>
      <c r="F3" s="18" t="s">
        <v>26</v>
      </c>
      <c r="G3" s="18" t="s">
        <v>27</v>
      </c>
      <c r="H3" s="19"/>
      <c r="I3" s="18" t="s">
        <v>0</v>
      </c>
      <c r="J3" s="18" t="s">
        <v>3</v>
      </c>
      <c r="X3" s="55"/>
      <c r="Y3" s="55"/>
      <c r="Z3" s="73"/>
      <c r="AA3" s="74"/>
      <c r="AB3" s="74"/>
      <c r="AC3" s="75"/>
      <c r="AD3" s="55"/>
      <c r="AE3" s="55"/>
      <c r="AF3" s="55"/>
      <c r="AG3" s="55"/>
      <c r="AH3" s="55"/>
      <c r="AI3" s="55"/>
      <c r="AJ3" s="74"/>
      <c r="AK3" s="56"/>
      <c r="AL3" s="55"/>
      <c r="AM3" s="55"/>
      <c r="AN3" s="56"/>
      <c r="AO3" s="55"/>
      <c r="AP3" s="55"/>
      <c r="AQ3" s="55"/>
      <c r="AR3" s="55"/>
    </row>
    <row r="4" spans="1:44" ht="16.899999999999999" customHeight="1" x14ac:dyDescent="0.3">
      <c r="A4" s="34">
        <v>2000</v>
      </c>
      <c r="B4" s="35">
        <v>91263</v>
      </c>
      <c r="C4" s="35">
        <v>33073</v>
      </c>
      <c r="D4" s="35">
        <f>B4+C4</f>
        <v>124336</v>
      </c>
      <c r="E4" s="20"/>
      <c r="F4" s="36">
        <v>467935</v>
      </c>
      <c r="G4" s="36">
        <v>999077</v>
      </c>
      <c r="H4" s="20"/>
      <c r="I4" s="21">
        <f>B4/F4</f>
        <v>0.19503349824227723</v>
      </c>
      <c r="J4" s="21">
        <f>C4/G4</f>
        <v>3.3103554580878151E-2</v>
      </c>
      <c r="X4" s="55"/>
      <c r="Y4" s="55"/>
      <c r="Z4" s="76"/>
      <c r="AA4" s="75"/>
      <c r="AB4" s="75"/>
      <c r="AC4" s="75"/>
      <c r="AD4" s="55"/>
      <c r="AE4" s="55"/>
      <c r="AF4" s="55"/>
      <c r="AG4" s="55"/>
      <c r="AH4" s="55"/>
      <c r="AI4" s="55"/>
      <c r="AJ4" s="76"/>
      <c r="AK4" s="75"/>
      <c r="AL4" s="55"/>
      <c r="AM4" s="55"/>
      <c r="AN4" s="75"/>
      <c r="AO4" s="55"/>
      <c r="AP4" s="55"/>
      <c r="AQ4" s="55"/>
      <c r="AR4" s="55"/>
    </row>
    <row r="5" spans="1:44" x14ac:dyDescent="0.3">
      <c r="A5" s="22">
        <v>2001</v>
      </c>
      <c r="B5" s="36">
        <v>93159</v>
      </c>
      <c r="C5" s="36">
        <v>38980</v>
      </c>
      <c r="D5" s="37">
        <f t="shared" ref="D5:D22" si="0">B5+C5</f>
        <v>132139</v>
      </c>
      <c r="E5" s="20"/>
      <c r="F5" s="36">
        <v>464788</v>
      </c>
      <c r="G5" s="36">
        <v>1006824</v>
      </c>
      <c r="H5" s="20"/>
      <c r="I5" s="21">
        <f t="shared" ref="I5:J29" si="1">B5/F5</f>
        <v>0.20043331583431587</v>
      </c>
      <c r="J5" s="21">
        <f t="shared" si="1"/>
        <v>3.871580335788579E-2</v>
      </c>
      <c r="X5" s="55"/>
      <c r="Y5" s="55"/>
      <c r="Z5" s="65"/>
      <c r="AA5" s="75"/>
      <c r="AB5" s="75"/>
      <c r="AC5" s="75"/>
      <c r="AD5" s="55"/>
      <c r="AE5" s="55"/>
      <c r="AF5" s="55"/>
      <c r="AG5" s="55"/>
      <c r="AH5" s="55"/>
      <c r="AI5" s="55"/>
      <c r="AJ5" s="65"/>
      <c r="AK5" s="75"/>
      <c r="AL5" s="55"/>
      <c r="AM5" s="55"/>
      <c r="AN5" s="75"/>
      <c r="AO5" s="55"/>
      <c r="AP5" s="55"/>
      <c r="AQ5" s="55"/>
      <c r="AR5" s="55"/>
    </row>
    <row r="6" spans="1:44" x14ac:dyDescent="0.3">
      <c r="A6" s="22">
        <v>2002</v>
      </c>
      <c r="B6" s="36">
        <v>98461</v>
      </c>
      <c r="C6" s="36">
        <v>39042</v>
      </c>
      <c r="D6" s="37">
        <f t="shared" si="0"/>
        <v>137503</v>
      </c>
      <c r="E6" s="20"/>
      <c r="F6" s="36">
        <v>458574</v>
      </c>
      <c r="G6" s="36">
        <v>1013060</v>
      </c>
      <c r="H6" s="20"/>
      <c r="I6" s="21">
        <f t="shared" si="1"/>
        <v>0.21471125707083263</v>
      </c>
      <c r="J6" s="21">
        <f t="shared" si="1"/>
        <v>3.8538684776814797E-2</v>
      </c>
      <c r="X6" s="55"/>
      <c r="Y6" s="55"/>
      <c r="Z6" s="65"/>
      <c r="AA6" s="75"/>
      <c r="AB6" s="75"/>
      <c r="AC6" s="75"/>
      <c r="AD6" s="55"/>
      <c r="AE6" s="55"/>
      <c r="AF6" s="55"/>
      <c r="AG6" s="55"/>
      <c r="AH6" s="55"/>
      <c r="AI6" s="55"/>
      <c r="AJ6" s="65"/>
      <c r="AK6" s="75"/>
      <c r="AL6" s="55"/>
      <c r="AM6" s="55"/>
      <c r="AN6" s="75"/>
      <c r="AO6" s="55"/>
      <c r="AP6" s="55"/>
      <c r="AQ6" s="55"/>
      <c r="AR6" s="55"/>
    </row>
    <row r="7" spans="1:44" x14ac:dyDescent="0.3">
      <c r="A7" s="22">
        <v>2003</v>
      </c>
      <c r="B7" s="36">
        <v>98409</v>
      </c>
      <c r="C7" s="36">
        <v>45192</v>
      </c>
      <c r="D7" s="37">
        <f t="shared" si="0"/>
        <v>143601</v>
      </c>
      <c r="E7" s="20"/>
      <c r="F7" s="36">
        <v>451027</v>
      </c>
      <c r="G7" s="36">
        <v>1014292</v>
      </c>
      <c r="H7" s="20"/>
      <c r="I7" s="21">
        <f t="shared" si="1"/>
        <v>0.21818871154055078</v>
      </c>
      <c r="J7" s="21">
        <f t="shared" si="1"/>
        <v>4.4555216840909719E-2</v>
      </c>
      <c r="X7" s="55"/>
      <c r="Y7" s="55"/>
      <c r="Z7" s="65"/>
      <c r="AA7" s="75"/>
      <c r="AB7" s="75"/>
      <c r="AC7" s="75"/>
      <c r="AD7" s="55"/>
      <c r="AE7" s="55"/>
      <c r="AF7" s="55"/>
      <c r="AG7" s="55"/>
      <c r="AH7" s="55"/>
      <c r="AI7" s="55"/>
      <c r="AJ7" s="65"/>
      <c r="AK7" s="75"/>
      <c r="AL7" s="55"/>
      <c r="AM7" s="55"/>
      <c r="AN7" s="75"/>
      <c r="AO7" s="55"/>
      <c r="AP7" s="55"/>
      <c r="AQ7" s="55"/>
      <c r="AR7" s="55"/>
    </row>
    <row r="8" spans="1:44" x14ac:dyDescent="0.3">
      <c r="A8" s="22">
        <v>2004</v>
      </c>
      <c r="B8" s="36">
        <v>107022</v>
      </c>
      <c r="C8" s="36">
        <v>53018</v>
      </c>
      <c r="D8" s="37">
        <f t="shared" si="0"/>
        <v>160040</v>
      </c>
      <c r="E8" s="20"/>
      <c r="F8" s="36">
        <v>447513</v>
      </c>
      <c r="G8" s="36">
        <v>1010790</v>
      </c>
      <c r="H8" s="20"/>
      <c r="I8" s="21">
        <f t="shared" si="1"/>
        <v>0.23914835993591246</v>
      </c>
      <c r="J8" s="21">
        <f t="shared" si="1"/>
        <v>5.2452042461836781E-2</v>
      </c>
      <c r="X8" s="55"/>
      <c r="Y8" s="55"/>
      <c r="Z8" s="65"/>
      <c r="AA8" s="75"/>
      <c r="AB8" s="75"/>
      <c r="AC8" s="75"/>
      <c r="AD8" s="73"/>
      <c r="AE8" s="73"/>
      <c r="AF8" s="73"/>
      <c r="AG8" s="73"/>
      <c r="AH8" s="55"/>
      <c r="AI8" s="55"/>
      <c r="AJ8" s="65"/>
      <c r="AK8" s="75"/>
      <c r="AL8" s="55"/>
      <c r="AM8" s="55"/>
      <c r="AN8" s="75"/>
      <c r="AO8" s="55"/>
      <c r="AP8" s="55"/>
      <c r="AQ8" s="55"/>
      <c r="AR8" s="55"/>
    </row>
    <row r="9" spans="1:44" x14ac:dyDescent="0.3">
      <c r="A9" s="34">
        <v>2005</v>
      </c>
      <c r="B9" s="35">
        <v>114554</v>
      </c>
      <c r="C9" s="35">
        <v>63160</v>
      </c>
      <c r="D9" s="35">
        <f t="shared" si="0"/>
        <v>177714</v>
      </c>
      <c r="E9" s="20"/>
      <c r="F9" s="36">
        <v>442825</v>
      </c>
      <c r="G9" s="36">
        <v>1005145</v>
      </c>
      <c r="H9" s="20"/>
      <c r="I9" s="21">
        <f t="shared" si="1"/>
        <v>0.25868909840230342</v>
      </c>
      <c r="J9" s="21">
        <f t="shared" si="1"/>
        <v>6.2836705151992994E-2</v>
      </c>
      <c r="X9" s="55"/>
      <c r="Y9" s="55"/>
      <c r="Z9" s="65"/>
      <c r="AA9" s="77"/>
      <c r="AB9" s="78"/>
      <c r="AC9" s="78"/>
      <c r="AD9" s="70"/>
      <c r="AE9" s="56"/>
      <c r="AF9" s="55"/>
      <c r="AG9" s="55"/>
      <c r="AH9" s="55"/>
      <c r="AI9" s="55"/>
      <c r="AJ9" s="65"/>
      <c r="AK9" s="70"/>
      <c r="AL9" s="55"/>
      <c r="AM9" s="55"/>
      <c r="AN9" s="70"/>
      <c r="AO9" s="55"/>
      <c r="AP9" s="55"/>
      <c r="AQ9" s="55"/>
      <c r="AR9" s="55"/>
    </row>
    <row r="10" spans="1:44" x14ac:dyDescent="0.3">
      <c r="A10" s="22">
        <v>2006</v>
      </c>
      <c r="B10" s="36">
        <v>124497</v>
      </c>
      <c r="C10" s="36">
        <v>76120</v>
      </c>
      <c r="D10" s="37">
        <f t="shared" si="0"/>
        <v>200617</v>
      </c>
      <c r="E10" s="20"/>
      <c r="F10" s="36">
        <v>434871</v>
      </c>
      <c r="G10" s="36">
        <v>993420</v>
      </c>
      <c r="H10" s="20"/>
      <c r="I10" s="21">
        <f t="shared" si="1"/>
        <v>0.28628489828017967</v>
      </c>
      <c r="J10" s="21">
        <f t="shared" si="1"/>
        <v>7.662418715145658E-2</v>
      </c>
      <c r="X10" s="55"/>
      <c r="Y10" s="55"/>
      <c r="Z10" s="65"/>
      <c r="AA10" s="66"/>
      <c r="AB10" s="79"/>
      <c r="AC10" s="79"/>
      <c r="AD10" s="70"/>
      <c r="AE10" s="70"/>
      <c r="AF10" s="56"/>
      <c r="AG10" s="70"/>
      <c r="AH10" s="55"/>
      <c r="AI10" s="55"/>
      <c r="AJ10" s="65"/>
      <c r="AK10" s="70"/>
      <c r="AL10" s="55"/>
      <c r="AM10" s="55"/>
      <c r="AN10" s="70"/>
      <c r="AO10" s="55"/>
      <c r="AP10" s="55"/>
      <c r="AQ10" s="55"/>
      <c r="AR10" s="55"/>
    </row>
    <row r="11" spans="1:44" x14ac:dyDescent="0.3">
      <c r="A11" s="22">
        <v>2007</v>
      </c>
      <c r="B11" s="36">
        <v>131193</v>
      </c>
      <c r="C11" s="36">
        <v>78283</v>
      </c>
      <c r="D11" s="37">
        <f t="shared" si="0"/>
        <v>209476</v>
      </c>
      <c r="E11" s="20"/>
      <c r="F11" s="36">
        <v>428389</v>
      </c>
      <c r="G11" s="36">
        <v>982567</v>
      </c>
      <c r="H11" s="20"/>
      <c r="I11" s="21">
        <f t="shared" si="1"/>
        <v>0.30624735929260555</v>
      </c>
      <c r="J11" s="21">
        <f t="shared" si="1"/>
        <v>7.9671920591674661E-2</v>
      </c>
      <c r="X11" s="55"/>
      <c r="Y11" s="55"/>
      <c r="Z11" s="65"/>
      <c r="AA11" s="66"/>
      <c r="AB11" s="79"/>
      <c r="AC11" s="79"/>
      <c r="AD11" s="70"/>
      <c r="AE11" s="70"/>
      <c r="AF11" s="55"/>
      <c r="AG11" s="70"/>
      <c r="AH11" s="55"/>
      <c r="AI11" s="55"/>
      <c r="AJ11" s="65"/>
      <c r="AK11" s="70"/>
      <c r="AL11" s="55"/>
      <c r="AM11" s="55"/>
      <c r="AN11" s="70"/>
      <c r="AO11" s="55"/>
      <c r="AP11" s="55"/>
      <c r="AQ11" s="55"/>
      <c r="AR11" s="55"/>
    </row>
    <row r="12" spans="1:44" x14ac:dyDescent="0.3">
      <c r="A12" s="22">
        <v>2008</v>
      </c>
      <c r="B12" s="36">
        <v>137347</v>
      </c>
      <c r="C12" s="36">
        <v>76962</v>
      </c>
      <c r="D12" s="37">
        <f t="shared" si="0"/>
        <v>214309</v>
      </c>
      <c r="E12" s="20"/>
      <c r="F12" s="36">
        <v>419454</v>
      </c>
      <c r="G12" s="36">
        <v>968319</v>
      </c>
      <c r="H12" s="23"/>
      <c r="I12" s="21">
        <f t="shared" si="1"/>
        <v>0.32744234171089082</v>
      </c>
      <c r="J12" s="21">
        <f t="shared" si="1"/>
        <v>7.9480006072379039E-2</v>
      </c>
      <c r="X12" s="55"/>
      <c r="Y12" s="55"/>
      <c r="Z12" s="65"/>
      <c r="AA12" s="66"/>
      <c r="AB12" s="79"/>
      <c r="AC12" s="79"/>
      <c r="AD12" s="70"/>
      <c r="AE12" s="70"/>
      <c r="AF12" s="55"/>
      <c r="AG12" s="70"/>
      <c r="AH12" s="55"/>
      <c r="AI12" s="55"/>
      <c r="AJ12" s="65"/>
      <c r="AK12" s="70"/>
      <c r="AL12" s="55"/>
      <c r="AM12" s="55"/>
      <c r="AN12" s="70"/>
      <c r="AO12" s="55"/>
      <c r="AP12" s="55"/>
      <c r="AQ12" s="55"/>
      <c r="AR12" s="55"/>
    </row>
    <row r="13" spans="1:44" x14ac:dyDescent="0.3">
      <c r="A13" s="22">
        <v>2009</v>
      </c>
      <c r="B13" s="36">
        <v>140680</v>
      </c>
      <c r="C13" s="36">
        <v>70873</v>
      </c>
      <c r="D13" s="37">
        <f t="shared" si="0"/>
        <v>211553</v>
      </c>
      <c r="E13" s="20"/>
      <c r="F13" s="36">
        <v>409721</v>
      </c>
      <c r="G13" s="36">
        <v>951737</v>
      </c>
      <c r="H13" s="23"/>
      <c r="I13" s="21">
        <f t="shared" si="1"/>
        <v>0.34335560051840153</v>
      </c>
      <c r="J13" s="21">
        <f t="shared" si="1"/>
        <v>7.4467000862633276E-2</v>
      </c>
      <c r="X13" s="55"/>
      <c r="Y13" s="55"/>
      <c r="Z13" s="65"/>
      <c r="AA13" s="66"/>
      <c r="AB13" s="79"/>
      <c r="AC13" s="79"/>
      <c r="AD13" s="70"/>
      <c r="AE13" s="70"/>
      <c r="AF13" s="55"/>
      <c r="AG13" s="70"/>
      <c r="AH13" s="55"/>
      <c r="AI13" s="55"/>
      <c r="AJ13" s="65"/>
      <c r="AK13" s="70"/>
      <c r="AL13" s="55"/>
      <c r="AM13" s="55"/>
      <c r="AN13" s="70"/>
      <c r="AO13" s="55"/>
      <c r="AP13" s="55"/>
      <c r="AQ13" s="55"/>
      <c r="AR13" s="55"/>
    </row>
    <row r="14" spans="1:44" x14ac:dyDescent="0.3">
      <c r="A14" s="34">
        <v>2010</v>
      </c>
      <c r="B14" s="35">
        <v>136121</v>
      </c>
      <c r="C14" s="35">
        <v>65190</v>
      </c>
      <c r="D14" s="35">
        <f t="shared" si="0"/>
        <v>201311</v>
      </c>
      <c r="E14" s="20"/>
      <c r="F14" s="36">
        <v>400888</v>
      </c>
      <c r="G14" s="36">
        <v>937164</v>
      </c>
      <c r="H14" s="23"/>
      <c r="I14" s="21">
        <f t="shared" si="1"/>
        <v>0.33954870188182235</v>
      </c>
      <c r="J14" s="21">
        <f t="shared" si="1"/>
        <v>6.95609306375405E-2</v>
      </c>
      <c r="X14" s="55"/>
      <c r="Y14" s="55"/>
      <c r="Z14" s="65"/>
      <c r="AA14" s="66"/>
      <c r="AB14" s="79"/>
      <c r="AC14" s="79"/>
      <c r="AD14" s="70"/>
      <c r="AE14" s="70"/>
      <c r="AF14" s="55"/>
      <c r="AG14" s="70"/>
      <c r="AH14" s="55"/>
      <c r="AI14" s="55"/>
      <c r="AJ14" s="65"/>
      <c r="AK14" s="70"/>
      <c r="AL14" s="55"/>
      <c r="AM14" s="55"/>
      <c r="AN14" s="70"/>
      <c r="AO14" s="55"/>
      <c r="AP14" s="55"/>
      <c r="AQ14" s="55"/>
      <c r="AR14" s="55"/>
    </row>
    <row r="15" spans="1:44" x14ac:dyDescent="0.3">
      <c r="A15" s="22">
        <v>2011</v>
      </c>
      <c r="B15" s="36">
        <v>134750</v>
      </c>
      <c r="C15" s="36">
        <v>61007</v>
      </c>
      <c r="D15" s="37">
        <f t="shared" si="0"/>
        <v>195757</v>
      </c>
      <c r="E15" s="20"/>
      <c r="F15" s="36">
        <v>387856</v>
      </c>
      <c r="G15" s="36">
        <v>904679</v>
      </c>
      <c r="H15" s="23"/>
      <c r="I15" s="21">
        <f t="shared" si="1"/>
        <v>0.34742275483684665</v>
      </c>
      <c r="J15" s="21">
        <f t="shared" si="1"/>
        <v>6.7434968646337537E-2</v>
      </c>
      <c r="X15" s="55"/>
      <c r="Y15" s="55"/>
      <c r="Z15" s="65"/>
      <c r="AA15" s="66"/>
      <c r="AB15" s="79"/>
      <c r="AC15" s="79"/>
      <c r="AD15" s="70"/>
      <c r="AE15" s="70"/>
      <c r="AF15" s="55"/>
      <c r="AG15" s="70"/>
      <c r="AH15" s="55"/>
      <c r="AI15" s="55"/>
      <c r="AJ15" s="65"/>
      <c r="AK15" s="70"/>
      <c r="AL15" s="55"/>
      <c r="AM15" s="55"/>
      <c r="AN15" s="70"/>
      <c r="AO15" s="55"/>
      <c r="AP15" s="55"/>
      <c r="AQ15" s="55"/>
      <c r="AR15" s="55"/>
    </row>
    <row r="16" spans="1:44" x14ac:dyDescent="0.3">
      <c r="A16" s="22">
        <v>2012</v>
      </c>
      <c r="B16" s="36">
        <v>131306</v>
      </c>
      <c r="C16" s="36">
        <v>53243</v>
      </c>
      <c r="D16" s="37">
        <f t="shared" si="0"/>
        <v>184549</v>
      </c>
      <c r="E16" s="20"/>
      <c r="F16" s="36">
        <v>379236</v>
      </c>
      <c r="G16" s="36">
        <v>888658</v>
      </c>
      <c r="H16" s="23"/>
      <c r="I16" s="21">
        <f t="shared" si="1"/>
        <v>0.34623822632872409</v>
      </c>
      <c r="J16" s="21">
        <f t="shared" si="1"/>
        <v>5.9913937645303367E-2</v>
      </c>
      <c r="X16" s="55"/>
      <c r="Y16" s="55"/>
      <c r="Z16" s="65"/>
      <c r="AA16" s="66"/>
      <c r="AB16" s="79"/>
      <c r="AC16" s="79"/>
      <c r="AD16" s="70"/>
      <c r="AE16" s="70"/>
      <c r="AF16" s="55"/>
      <c r="AG16" s="70"/>
      <c r="AH16" s="55"/>
      <c r="AI16" s="55"/>
      <c r="AJ16" s="65"/>
      <c r="AK16" s="70"/>
      <c r="AL16" s="55"/>
      <c r="AM16" s="55"/>
      <c r="AN16" s="70"/>
      <c r="AO16" s="55"/>
      <c r="AP16" s="55"/>
      <c r="AQ16" s="55"/>
      <c r="AR16" s="55"/>
    </row>
    <row r="17" spans="1:44" x14ac:dyDescent="0.3">
      <c r="A17" s="22">
        <v>2013</v>
      </c>
      <c r="B17" s="36">
        <v>127649</v>
      </c>
      <c r="C17" s="36">
        <v>44994</v>
      </c>
      <c r="D17" s="37">
        <f t="shared" si="0"/>
        <v>172643</v>
      </c>
      <c r="E17" s="20"/>
      <c r="F17" s="36">
        <v>367183</v>
      </c>
      <c r="G17" s="36">
        <v>866729</v>
      </c>
      <c r="H17" s="23"/>
      <c r="I17" s="21">
        <f t="shared" si="1"/>
        <v>0.34764409027651061</v>
      </c>
      <c r="J17" s="21">
        <f t="shared" si="1"/>
        <v>5.1912420145166484E-2</v>
      </c>
      <c r="X17" s="55"/>
      <c r="Y17" s="55"/>
      <c r="Z17" s="65"/>
      <c r="AA17" s="66"/>
      <c r="AB17" s="79"/>
      <c r="AC17" s="79"/>
      <c r="AD17" s="70"/>
      <c r="AE17" s="70"/>
      <c r="AF17" s="55"/>
      <c r="AG17" s="70"/>
      <c r="AH17" s="55"/>
      <c r="AI17" s="55"/>
      <c r="AJ17" s="65"/>
      <c r="AK17" s="70"/>
      <c r="AL17" s="55"/>
      <c r="AM17" s="55"/>
      <c r="AN17" s="70"/>
      <c r="AO17" s="55"/>
      <c r="AP17" s="55"/>
      <c r="AQ17" s="55"/>
      <c r="AR17" s="55"/>
    </row>
    <row r="18" spans="1:44" x14ac:dyDescent="0.3">
      <c r="A18" s="22">
        <v>2014</v>
      </c>
      <c r="B18" s="36">
        <v>121447</v>
      </c>
      <c r="C18" s="36">
        <v>38850</v>
      </c>
      <c r="D18" s="37">
        <f t="shared" si="0"/>
        <v>160297</v>
      </c>
      <c r="E18" s="20"/>
      <c r="F18" s="36">
        <v>349749</v>
      </c>
      <c r="G18" s="36">
        <v>840420</v>
      </c>
      <c r="H18" s="23"/>
      <c r="I18" s="21">
        <f t="shared" si="1"/>
        <v>0.34724044957955563</v>
      </c>
      <c r="J18" s="21">
        <f t="shared" si="1"/>
        <v>4.6226886556721636E-2</v>
      </c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65"/>
      <c r="AA18" s="66"/>
      <c r="AB18" s="79"/>
      <c r="AC18" s="79"/>
      <c r="AD18" s="70"/>
      <c r="AE18" s="70"/>
      <c r="AF18" s="55"/>
      <c r="AG18" s="70"/>
      <c r="AH18" s="55"/>
      <c r="AI18" s="55"/>
      <c r="AJ18" s="65"/>
      <c r="AK18" s="70"/>
      <c r="AL18" s="55"/>
      <c r="AM18" s="55"/>
      <c r="AN18" s="70"/>
      <c r="AO18" s="55"/>
      <c r="AP18" s="55"/>
      <c r="AQ18" s="55"/>
      <c r="AR18" s="55"/>
    </row>
    <row r="19" spans="1:44" x14ac:dyDescent="0.3">
      <c r="A19" s="34">
        <v>2015</v>
      </c>
      <c r="B19" s="35">
        <v>113211</v>
      </c>
      <c r="C19" s="35">
        <v>31829</v>
      </c>
      <c r="D19" s="35">
        <f t="shared" si="0"/>
        <v>145040</v>
      </c>
      <c r="E19" s="20"/>
      <c r="F19" s="36">
        <v>332555</v>
      </c>
      <c r="G19" s="36">
        <v>813394</v>
      </c>
      <c r="H19" s="23"/>
      <c r="I19" s="21">
        <f t="shared" si="1"/>
        <v>0.34042789914450239</v>
      </c>
      <c r="J19" s="21">
        <f t="shared" si="1"/>
        <v>3.9131097598457822E-2</v>
      </c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65"/>
      <c r="AA19" s="66"/>
      <c r="AB19" s="79"/>
      <c r="AC19" s="79"/>
      <c r="AD19" s="70"/>
      <c r="AE19" s="80"/>
      <c r="AF19" s="55"/>
      <c r="AG19" s="80"/>
      <c r="AH19" s="81"/>
      <c r="AI19" s="55"/>
      <c r="AJ19" s="65"/>
      <c r="AK19" s="70"/>
      <c r="AL19" s="55"/>
      <c r="AM19" s="55"/>
      <c r="AN19" s="70"/>
      <c r="AO19" s="55"/>
      <c r="AP19" s="55"/>
      <c r="AQ19" s="55"/>
      <c r="AR19" s="55"/>
    </row>
    <row r="20" spans="1:44" x14ac:dyDescent="0.3">
      <c r="A20" s="22">
        <v>2016</v>
      </c>
      <c r="B20" s="36">
        <v>105688</v>
      </c>
      <c r="C20" s="36">
        <v>28195</v>
      </c>
      <c r="D20" s="37">
        <f t="shared" si="0"/>
        <v>133883</v>
      </c>
      <c r="E20" s="20"/>
      <c r="F20" s="36">
        <v>317651</v>
      </c>
      <c r="G20" s="36">
        <v>788205</v>
      </c>
      <c r="H20" s="23"/>
      <c r="I20" s="21">
        <f t="shared" si="1"/>
        <v>0.3327173533217273</v>
      </c>
      <c r="J20" s="21">
        <f t="shared" si="1"/>
        <v>3.5771150906172888E-2</v>
      </c>
      <c r="L20" s="55"/>
      <c r="M20" s="56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65"/>
      <c r="AA20" s="66"/>
      <c r="AB20" s="79"/>
      <c r="AC20" s="79"/>
      <c r="AD20" s="70"/>
      <c r="AE20" s="70"/>
      <c r="AF20" s="55"/>
      <c r="AG20" s="70"/>
      <c r="AH20" s="55"/>
      <c r="AI20" s="55"/>
      <c r="AJ20" s="65"/>
      <c r="AK20" s="70"/>
      <c r="AL20" s="55"/>
      <c r="AM20" s="55"/>
      <c r="AN20" s="70"/>
      <c r="AO20" s="55"/>
      <c r="AP20" s="55"/>
      <c r="AQ20" s="55"/>
      <c r="AR20" s="55"/>
    </row>
    <row r="21" spans="1:44" x14ac:dyDescent="0.3">
      <c r="A21" s="22">
        <v>2017</v>
      </c>
      <c r="B21" s="36">
        <v>99184</v>
      </c>
      <c r="C21" s="36">
        <v>22990</v>
      </c>
      <c r="D21" s="37">
        <f t="shared" si="0"/>
        <v>122174</v>
      </c>
      <c r="E21" s="38"/>
      <c r="F21" s="36">
        <v>302103</v>
      </c>
      <c r="G21" s="36">
        <v>763471</v>
      </c>
      <c r="H21" s="23"/>
      <c r="I21" s="21">
        <f t="shared" si="1"/>
        <v>0.32831186714464933</v>
      </c>
      <c r="J21" s="21">
        <f t="shared" si="1"/>
        <v>3.0112473165319967E-2</v>
      </c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4"/>
      <c r="Y21" s="54"/>
      <c r="Z21" s="65"/>
      <c r="AA21" s="66"/>
      <c r="AB21" s="79"/>
      <c r="AC21" s="79"/>
      <c r="AD21" s="70"/>
      <c r="AE21" s="70"/>
      <c r="AF21" s="55"/>
      <c r="AG21" s="70"/>
      <c r="AH21" s="55"/>
      <c r="AI21" s="55"/>
      <c r="AJ21" s="65"/>
      <c r="AK21" s="70"/>
      <c r="AL21" s="55"/>
      <c r="AM21" s="55"/>
      <c r="AN21" s="70"/>
      <c r="AO21" s="55"/>
      <c r="AP21" s="55"/>
      <c r="AQ21" s="55"/>
      <c r="AR21" s="55"/>
    </row>
    <row r="22" spans="1:44" x14ac:dyDescent="0.3">
      <c r="A22" s="60">
        <v>2018</v>
      </c>
      <c r="B22" s="36">
        <v>95830</v>
      </c>
      <c r="C22" s="36">
        <v>22040.9</v>
      </c>
      <c r="D22" s="36">
        <f t="shared" si="0"/>
        <v>117870.9</v>
      </c>
      <c r="E22" s="38"/>
      <c r="F22" s="36">
        <v>292194</v>
      </c>
      <c r="G22" s="36">
        <v>738522</v>
      </c>
      <c r="H22" s="24"/>
      <c r="I22" s="21">
        <f t="shared" si="1"/>
        <v>0.32796703559963586</v>
      </c>
      <c r="J22" s="21">
        <f t="shared" si="1"/>
        <v>2.9844608556007811E-2</v>
      </c>
      <c r="L22" s="57"/>
      <c r="M22" s="57"/>
      <c r="N22" s="57"/>
      <c r="O22" s="57"/>
      <c r="P22" s="55"/>
      <c r="Q22" s="55"/>
      <c r="R22" s="55"/>
      <c r="S22" s="55"/>
      <c r="T22" s="55"/>
      <c r="U22" s="55"/>
      <c r="V22" s="55"/>
      <c r="W22" s="55"/>
      <c r="X22" s="58"/>
      <c r="Y22" s="58"/>
      <c r="Z22" s="65"/>
      <c r="AA22" s="66"/>
      <c r="AB22" s="79"/>
      <c r="AC22" s="79"/>
      <c r="AD22" s="70"/>
      <c r="AE22" s="70"/>
      <c r="AF22" s="55"/>
      <c r="AG22" s="70"/>
      <c r="AH22" s="55"/>
      <c r="AI22" s="55"/>
      <c r="AJ22" s="65"/>
      <c r="AK22" s="70"/>
      <c r="AL22" s="55"/>
      <c r="AM22" s="55"/>
      <c r="AN22" s="70"/>
      <c r="AO22" s="55"/>
      <c r="AP22" s="55"/>
      <c r="AQ22" s="55"/>
      <c r="AR22" s="55"/>
    </row>
    <row r="23" spans="1:44" x14ac:dyDescent="0.3">
      <c r="A23" s="60">
        <v>2019</v>
      </c>
      <c r="B23" s="36">
        <v>94121</v>
      </c>
      <c r="C23" s="36">
        <v>21647.83</v>
      </c>
      <c r="D23" s="36">
        <v>115768.83</v>
      </c>
      <c r="E23" s="52"/>
      <c r="F23" s="36">
        <v>286089</v>
      </c>
      <c r="G23" s="36">
        <v>715056</v>
      </c>
      <c r="H23" s="42"/>
      <c r="I23" s="21">
        <f t="shared" si="1"/>
        <v>0.32899202695664637</v>
      </c>
      <c r="J23" s="21">
        <f t="shared" si="1"/>
        <v>3.0274314179588733E-2</v>
      </c>
      <c r="L23" s="55"/>
      <c r="M23" s="54"/>
      <c r="N23" s="54"/>
      <c r="O23" s="54"/>
      <c r="P23" s="54"/>
      <c r="Q23" s="54"/>
      <c r="R23" s="54"/>
      <c r="S23" s="55"/>
      <c r="T23" s="55"/>
      <c r="U23" s="55"/>
      <c r="V23" s="54"/>
      <c r="W23" s="54"/>
      <c r="X23" s="55"/>
      <c r="Y23" s="55"/>
      <c r="Z23" s="65"/>
      <c r="AA23" s="66"/>
      <c r="AB23" s="79"/>
      <c r="AC23" s="79"/>
      <c r="AD23" s="70"/>
      <c r="AE23" s="80"/>
      <c r="AF23" s="55"/>
      <c r="AG23" s="80"/>
      <c r="AH23" s="55"/>
      <c r="AI23" s="55"/>
      <c r="AJ23" s="65"/>
      <c r="AK23" s="70"/>
      <c r="AL23" s="55"/>
      <c r="AM23" s="55"/>
      <c r="AN23" s="70"/>
      <c r="AO23" s="55"/>
      <c r="AP23" s="55"/>
      <c r="AQ23" s="55"/>
      <c r="AR23" s="55"/>
    </row>
    <row r="24" spans="1:44" x14ac:dyDescent="0.3">
      <c r="A24" s="60">
        <v>2020</v>
      </c>
      <c r="B24" s="36">
        <v>96003</v>
      </c>
      <c r="C24" s="36">
        <v>20121</v>
      </c>
      <c r="D24" s="36">
        <f>B24+C24</f>
        <v>116124</v>
      </c>
      <c r="E24" s="38"/>
      <c r="F24" s="36">
        <v>277903</v>
      </c>
      <c r="G24" s="36">
        <v>688302</v>
      </c>
      <c r="H24" s="42"/>
      <c r="I24" s="21">
        <f t="shared" si="1"/>
        <v>0.34545506885496019</v>
      </c>
      <c r="J24" s="21">
        <f t="shared" si="1"/>
        <v>2.923280769197242E-2</v>
      </c>
      <c r="L24" s="55"/>
      <c r="M24" s="54"/>
      <c r="N24" s="54"/>
      <c r="O24" s="54"/>
      <c r="P24" s="54"/>
      <c r="Q24" s="54"/>
      <c r="R24" s="54"/>
      <c r="S24" s="55"/>
      <c r="T24" s="56"/>
      <c r="U24" s="55"/>
      <c r="V24" s="54"/>
      <c r="W24" s="55"/>
      <c r="X24" s="56"/>
      <c r="Y24" s="56"/>
      <c r="Z24" s="65"/>
      <c r="AA24" s="66"/>
      <c r="AB24" s="79"/>
      <c r="AC24" s="79"/>
      <c r="AD24" s="70"/>
      <c r="AE24" s="70"/>
      <c r="AF24" s="55"/>
      <c r="AG24" s="70"/>
      <c r="AH24" s="55"/>
      <c r="AI24" s="55"/>
      <c r="AJ24" s="65"/>
      <c r="AK24" s="70"/>
      <c r="AL24" s="55"/>
      <c r="AM24" s="55"/>
      <c r="AN24" s="70"/>
      <c r="AO24" s="55"/>
      <c r="AP24" s="55"/>
      <c r="AQ24" s="55"/>
      <c r="AR24" s="55"/>
    </row>
    <row r="25" spans="1:44" x14ac:dyDescent="0.3">
      <c r="A25" s="60">
        <v>2021</v>
      </c>
      <c r="B25" s="36">
        <v>94373</v>
      </c>
      <c r="C25" s="36">
        <v>20016</v>
      </c>
      <c r="D25" s="36">
        <f>SUM(B25:C25)</f>
        <v>114389</v>
      </c>
      <c r="E25" s="38"/>
      <c r="F25" s="36">
        <v>267137</v>
      </c>
      <c r="G25" s="36">
        <v>655756</v>
      </c>
      <c r="H25" s="42"/>
      <c r="I25" s="21">
        <f t="shared" si="1"/>
        <v>0.35327566005457872</v>
      </c>
      <c r="J25" s="21">
        <f t="shared" si="1"/>
        <v>3.0523548392999835E-2</v>
      </c>
      <c r="L25" s="55"/>
      <c r="M25" s="55"/>
      <c r="N25" s="55"/>
      <c r="O25" s="55"/>
      <c r="P25" s="55"/>
      <c r="Q25" s="55"/>
      <c r="R25" s="55"/>
      <c r="S25" s="55"/>
      <c r="T25" s="54"/>
      <c r="U25" s="54"/>
      <c r="V25" s="58"/>
      <c r="W25" s="55"/>
      <c r="X25" s="54"/>
      <c r="Y25" s="54"/>
      <c r="Z25" s="65"/>
      <c r="AA25" s="66"/>
      <c r="AB25" s="79"/>
      <c r="AC25" s="79"/>
      <c r="AD25" s="70"/>
      <c r="AE25" s="70"/>
      <c r="AF25" s="55"/>
      <c r="AG25" s="70"/>
      <c r="AH25" s="55"/>
      <c r="AI25" s="55"/>
      <c r="AJ25" s="65"/>
      <c r="AK25" s="70"/>
      <c r="AL25" s="55"/>
      <c r="AM25" s="55"/>
      <c r="AN25" s="70"/>
      <c r="AO25" s="55"/>
      <c r="AP25" s="55"/>
      <c r="AQ25" s="55"/>
      <c r="AR25" s="55"/>
    </row>
    <row r="26" spans="1:44" x14ac:dyDescent="0.3">
      <c r="A26" s="60">
        <v>2022</v>
      </c>
      <c r="B26" s="36">
        <v>91128</v>
      </c>
      <c r="C26" s="36">
        <v>18531</v>
      </c>
      <c r="D26" s="36">
        <f>SUM(B26:C26)</f>
        <v>109659</v>
      </c>
      <c r="E26" s="52"/>
      <c r="F26" s="36">
        <v>261513</v>
      </c>
      <c r="G26" s="36">
        <v>633338</v>
      </c>
      <c r="H26" s="42"/>
      <c r="I26" s="21">
        <f t="shared" si="1"/>
        <v>0.34846451228046027</v>
      </c>
      <c r="J26" s="21">
        <f t="shared" si="1"/>
        <v>2.9259258089677234E-2</v>
      </c>
      <c r="L26" s="55"/>
      <c r="M26" s="58"/>
      <c r="N26" s="58"/>
      <c r="O26" s="55"/>
      <c r="P26" s="55"/>
      <c r="Q26" s="55"/>
      <c r="R26" s="55"/>
      <c r="S26" s="55"/>
      <c r="T26" s="54"/>
      <c r="U26" s="54"/>
      <c r="V26" s="58"/>
      <c r="W26" s="55"/>
      <c r="X26" s="54"/>
      <c r="Y26" s="54"/>
      <c r="Z26" s="65"/>
      <c r="AA26" s="66"/>
      <c r="AB26" s="79"/>
      <c r="AC26" s="79"/>
      <c r="AD26" s="70"/>
      <c r="AE26" s="80"/>
      <c r="AF26" s="55"/>
      <c r="AG26" s="80"/>
      <c r="AH26" s="55"/>
      <c r="AI26" s="55"/>
      <c r="AJ26" s="65"/>
      <c r="AK26" s="70"/>
      <c r="AL26" s="55"/>
      <c r="AM26" s="55"/>
      <c r="AN26" s="70"/>
      <c r="AO26" s="55"/>
      <c r="AP26" s="55"/>
      <c r="AQ26" s="55"/>
      <c r="AR26" s="55"/>
    </row>
    <row r="27" spans="1:44" x14ac:dyDescent="0.3">
      <c r="A27" s="60">
        <v>2023</v>
      </c>
      <c r="B27" s="36">
        <v>90097</v>
      </c>
      <c r="C27" s="36">
        <v>20481</v>
      </c>
      <c r="D27" s="36">
        <f t="shared" ref="D27:D31" si="2">SUM(B27:C27)</f>
        <v>110578</v>
      </c>
      <c r="E27" s="52"/>
      <c r="F27" s="36">
        <v>259056</v>
      </c>
      <c r="G27" s="36">
        <v>614078</v>
      </c>
      <c r="H27" s="42"/>
      <c r="I27" s="21">
        <f t="shared" si="1"/>
        <v>0.34778966709900561</v>
      </c>
      <c r="J27" s="21">
        <f t="shared" si="1"/>
        <v>3.3352440569439062E-2</v>
      </c>
      <c r="L27" s="55"/>
      <c r="M27" s="58"/>
      <c r="N27" s="58"/>
      <c r="O27" s="55"/>
      <c r="P27" s="55"/>
      <c r="Q27" s="55"/>
      <c r="R27" s="55"/>
      <c r="S27" s="55"/>
      <c r="T27" s="54"/>
      <c r="U27" s="54"/>
      <c r="V27" s="55"/>
      <c r="W27" s="55"/>
      <c r="X27" s="54"/>
      <c r="Y27" s="54"/>
      <c r="Z27" s="65"/>
      <c r="AA27" s="66"/>
      <c r="AB27" s="79"/>
      <c r="AC27" s="79"/>
      <c r="AD27" s="70"/>
      <c r="AE27" s="70"/>
      <c r="AF27" s="55"/>
      <c r="AG27" s="70"/>
      <c r="AH27" s="55"/>
      <c r="AI27" s="55"/>
      <c r="AJ27" s="65"/>
      <c r="AK27" s="70"/>
      <c r="AL27" s="55"/>
      <c r="AM27" s="55"/>
      <c r="AN27" s="70"/>
      <c r="AO27" s="55"/>
      <c r="AP27" s="55"/>
      <c r="AQ27" s="55"/>
      <c r="AR27" s="55"/>
    </row>
    <row r="28" spans="1:44" x14ac:dyDescent="0.3">
      <c r="A28" s="61">
        <v>2024</v>
      </c>
      <c r="B28" s="39">
        <v>89558</v>
      </c>
      <c r="C28" s="39">
        <v>22188</v>
      </c>
      <c r="D28" s="39">
        <f t="shared" si="2"/>
        <v>111746</v>
      </c>
      <c r="E28" s="38"/>
      <c r="F28" s="39">
        <v>258310</v>
      </c>
      <c r="G28" s="39">
        <v>602260</v>
      </c>
      <c r="H28" s="42"/>
      <c r="I28" s="63">
        <f>B28/F28</f>
        <v>0.3467074445433781</v>
      </c>
      <c r="J28" s="63">
        <f t="shared" si="1"/>
        <v>3.6841231361870286E-2</v>
      </c>
      <c r="L28" s="55"/>
      <c r="M28" s="58"/>
      <c r="N28" s="58"/>
      <c r="O28" s="55"/>
      <c r="P28" s="55"/>
      <c r="Q28" s="55"/>
      <c r="R28" s="55"/>
      <c r="S28" s="55"/>
      <c r="T28" s="54"/>
      <c r="U28" s="54"/>
      <c r="V28" s="58"/>
      <c r="W28" s="55"/>
      <c r="X28" s="54"/>
      <c r="Y28" s="54"/>
      <c r="Z28" s="65"/>
      <c r="AA28" s="66"/>
      <c r="AB28" s="79"/>
      <c r="AC28" s="79"/>
      <c r="AD28" s="70"/>
      <c r="AE28" s="70"/>
      <c r="AF28" s="55"/>
      <c r="AG28" s="70"/>
      <c r="AH28" s="55"/>
      <c r="AI28" s="55"/>
      <c r="AJ28" s="65"/>
      <c r="AK28" s="70"/>
      <c r="AL28" s="55"/>
      <c r="AM28" s="55"/>
      <c r="AN28" s="70"/>
      <c r="AO28" s="55"/>
      <c r="AP28" s="55"/>
      <c r="AQ28" s="55"/>
      <c r="AR28" s="55"/>
    </row>
    <row r="29" spans="1:44" x14ac:dyDescent="0.3">
      <c r="A29" s="40">
        <v>2025</v>
      </c>
      <c r="B29" s="41">
        <v>90740</v>
      </c>
      <c r="C29" s="41">
        <v>21954</v>
      </c>
      <c r="D29" s="41">
        <f t="shared" si="2"/>
        <v>112694</v>
      </c>
      <c r="E29" s="38"/>
      <c r="F29" s="36">
        <v>261006</v>
      </c>
      <c r="G29" s="36">
        <v>595908</v>
      </c>
      <c r="H29" s="42"/>
      <c r="I29" s="21">
        <f t="shared" si="1"/>
        <v>0.34765484318368162</v>
      </c>
      <c r="J29" s="21">
        <f t="shared" si="1"/>
        <v>3.6841257375299544E-2</v>
      </c>
      <c r="L29" s="55"/>
      <c r="M29" s="55"/>
      <c r="N29" s="55"/>
      <c r="O29" s="55"/>
      <c r="P29" s="55"/>
      <c r="Q29" s="55"/>
      <c r="R29" s="55"/>
      <c r="S29" s="55"/>
      <c r="T29" s="54"/>
      <c r="U29" s="54"/>
      <c r="V29" s="55"/>
      <c r="W29" s="55"/>
      <c r="X29" s="54"/>
      <c r="Y29" s="54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44" x14ac:dyDescent="0.3">
      <c r="A30" s="40">
        <v>2026</v>
      </c>
      <c r="B30" s="41">
        <v>92167</v>
      </c>
      <c r="C30" s="41">
        <v>21798</v>
      </c>
      <c r="D30" s="41">
        <f t="shared" si="2"/>
        <v>113965</v>
      </c>
      <c r="E30" s="62"/>
      <c r="F30" s="36">
        <v>265110</v>
      </c>
      <c r="G30" s="36">
        <v>591669</v>
      </c>
      <c r="H30" s="64"/>
      <c r="I30" s="21">
        <f t="shared" ref="I30" si="3">B30/F30</f>
        <v>0.34765569009090569</v>
      </c>
      <c r="J30" s="21">
        <f t="shared" ref="J30" si="4">C30/G30</f>
        <v>3.6841544850245662E-2</v>
      </c>
      <c r="L30" s="55"/>
      <c r="M30" s="55"/>
      <c r="N30" s="55"/>
      <c r="O30" s="55"/>
      <c r="P30" s="55"/>
      <c r="Q30" s="55"/>
      <c r="R30" s="55"/>
      <c r="S30" s="55"/>
      <c r="T30" s="54"/>
      <c r="U30" s="54"/>
      <c r="V30" s="55"/>
      <c r="W30" s="55"/>
      <c r="X30" s="54"/>
      <c r="Y30" s="54"/>
      <c r="Z30" s="54"/>
      <c r="AA30" s="67"/>
      <c r="AB30" s="67"/>
      <c r="AC30" s="67"/>
      <c r="AD30" s="56"/>
      <c r="AE30" s="70"/>
      <c r="AF30" s="55"/>
      <c r="AG30" s="70"/>
      <c r="AH30" s="55"/>
      <c r="AI30" s="55"/>
      <c r="AJ30" s="56"/>
      <c r="AK30" s="70"/>
      <c r="AL30" s="55"/>
      <c r="AM30" s="55"/>
      <c r="AN30" s="70"/>
      <c r="AO30" s="55"/>
      <c r="AP30" s="55"/>
      <c r="AQ30" s="55"/>
      <c r="AR30" s="55"/>
    </row>
    <row r="31" spans="1:44" x14ac:dyDescent="0.3">
      <c r="A31" s="40">
        <v>2027</v>
      </c>
      <c r="B31" s="41">
        <v>94190</v>
      </c>
      <c r="C31" s="41">
        <v>21777</v>
      </c>
      <c r="D31" s="41">
        <f t="shared" si="2"/>
        <v>115967</v>
      </c>
      <c r="E31" s="62"/>
      <c r="F31" s="36">
        <v>270929</v>
      </c>
      <c r="G31" s="36">
        <v>591092</v>
      </c>
      <c r="H31" s="64"/>
      <c r="I31" s="21">
        <f t="shared" ref="I31" si="5">B31/F31</f>
        <v>0.34765565886265404</v>
      </c>
      <c r="J31" s="21">
        <f t="shared" ref="J31" si="6">C31/G31</f>
        <v>3.6841980605387993E-2</v>
      </c>
      <c r="L31" s="55"/>
      <c r="M31" s="55"/>
      <c r="N31" s="55"/>
      <c r="O31" s="55"/>
      <c r="P31" s="55"/>
      <c r="Q31" s="55"/>
      <c r="R31" s="55"/>
      <c r="S31" s="55"/>
      <c r="T31" s="54"/>
      <c r="U31" s="54"/>
      <c r="V31" s="55"/>
      <c r="W31" s="55"/>
      <c r="X31" s="54"/>
      <c r="Y31" s="54"/>
      <c r="Z31" s="54"/>
      <c r="AA31" s="55"/>
      <c r="AB31" s="55"/>
      <c r="AC31" s="55"/>
      <c r="AD31" s="56"/>
      <c r="AE31" s="80"/>
      <c r="AF31" s="55"/>
      <c r="AG31" s="80"/>
      <c r="AH31" s="55"/>
      <c r="AI31" s="55"/>
      <c r="AJ31" s="56"/>
      <c r="AK31" s="70"/>
      <c r="AL31" s="55"/>
      <c r="AM31" s="55"/>
      <c r="AN31" s="70"/>
      <c r="AO31" s="55"/>
      <c r="AP31" s="55"/>
      <c r="AQ31" s="55"/>
      <c r="AR31" s="55"/>
    </row>
    <row r="32" spans="1:44" x14ac:dyDescent="0.3">
      <c r="A32" s="43">
        <v>2028</v>
      </c>
      <c r="B32" s="44">
        <v>96376</v>
      </c>
      <c r="C32" s="44">
        <v>21902</v>
      </c>
      <c r="D32" s="44">
        <f t="shared" ref="D32" si="7">SUM(B32:C32)</f>
        <v>118278</v>
      </c>
      <c r="E32" s="62"/>
      <c r="F32" s="36">
        <v>277217</v>
      </c>
      <c r="G32" s="36">
        <v>594499</v>
      </c>
      <c r="H32" s="64"/>
      <c r="I32" s="21">
        <f t="shared" ref="I32" si="8">B32/F32</f>
        <v>0.34765544681603222</v>
      </c>
      <c r="J32" s="21">
        <f t="shared" ref="J32" si="9">C32/G32</f>
        <v>3.68411048630864E-2</v>
      </c>
      <c r="L32" s="55"/>
      <c r="M32" s="55"/>
      <c r="N32" s="55"/>
      <c r="O32" s="55"/>
      <c r="P32" s="55"/>
      <c r="Q32" s="55"/>
      <c r="R32" s="55"/>
      <c r="S32" s="55"/>
      <c r="T32" s="54"/>
      <c r="U32" s="54"/>
      <c r="V32" s="55"/>
      <c r="W32" s="55"/>
      <c r="X32" s="54"/>
      <c r="Y32" s="54"/>
      <c r="Z32" s="54"/>
      <c r="AA32" s="55"/>
      <c r="AB32" s="55"/>
      <c r="AC32" s="55"/>
      <c r="AD32" s="56"/>
      <c r="AE32" s="80"/>
      <c r="AF32" s="55"/>
      <c r="AG32" s="80"/>
      <c r="AH32" s="55"/>
      <c r="AI32" s="55"/>
      <c r="AJ32" s="56"/>
      <c r="AK32" s="70"/>
      <c r="AL32" s="55"/>
      <c r="AM32" s="55"/>
      <c r="AN32" s="70"/>
      <c r="AO32" s="55"/>
      <c r="AP32" s="55"/>
      <c r="AQ32" s="55"/>
      <c r="AR32" s="55"/>
    </row>
    <row r="33" spans="1:44" x14ac:dyDescent="0.3">
      <c r="A33" s="45" t="s">
        <v>6</v>
      </c>
      <c r="J33" s="25" t="s">
        <v>29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6"/>
      <c r="AE33" s="70"/>
      <c r="AF33" s="55"/>
      <c r="AG33" s="70"/>
      <c r="AH33" s="55"/>
      <c r="AI33" s="55"/>
      <c r="AJ33" s="56"/>
      <c r="AK33" s="70"/>
      <c r="AL33" s="55"/>
      <c r="AM33" s="55"/>
      <c r="AN33" s="70"/>
      <c r="AO33" s="55"/>
      <c r="AP33" s="55"/>
      <c r="AQ33" s="55"/>
      <c r="AR33" s="55"/>
    </row>
    <row r="34" spans="1:44" x14ac:dyDescent="0.3">
      <c r="A34" s="45" t="s">
        <v>31</v>
      </c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6"/>
      <c r="AE34" s="70"/>
      <c r="AF34" s="55"/>
      <c r="AG34" s="70"/>
      <c r="AH34" s="55"/>
      <c r="AI34" s="55"/>
      <c r="AJ34" s="56"/>
      <c r="AK34" s="70"/>
      <c r="AL34" s="55"/>
      <c r="AM34" s="55"/>
      <c r="AN34" s="70"/>
      <c r="AO34" s="55"/>
      <c r="AP34" s="55"/>
      <c r="AQ34" s="55"/>
      <c r="AR34" s="55"/>
    </row>
    <row r="35" spans="1:44" x14ac:dyDescent="0.3">
      <c r="A35" s="45" t="s">
        <v>43</v>
      </c>
      <c r="L35" s="55"/>
      <c r="M35" s="55"/>
      <c r="N35" s="55"/>
      <c r="O35" s="55"/>
      <c r="P35" s="55"/>
      <c r="Q35" s="55"/>
      <c r="R35" s="55"/>
      <c r="S35" s="55"/>
      <c r="T35" s="56"/>
      <c r="U35" s="55"/>
      <c r="V35" s="55"/>
      <c r="W35" s="55"/>
      <c r="X35" s="56"/>
      <c r="Y35" s="56"/>
      <c r="Z35" s="55"/>
      <c r="AA35" s="55"/>
      <c r="AB35" s="55"/>
      <c r="AC35" s="55"/>
      <c r="AD35" s="56"/>
      <c r="AE35" s="82"/>
      <c r="AF35" s="82"/>
      <c r="AG35" s="82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</row>
    <row r="36" spans="1:44" x14ac:dyDescent="0.3">
      <c r="A36" s="45" t="s">
        <v>44</v>
      </c>
      <c r="L36" s="55"/>
      <c r="M36" s="55"/>
      <c r="N36" s="55"/>
      <c r="O36" s="55"/>
      <c r="P36" s="55"/>
      <c r="Q36" s="55"/>
      <c r="R36" s="55"/>
      <c r="S36" s="55"/>
      <c r="T36" s="54"/>
      <c r="U36" s="54"/>
      <c r="V36" s="55"/>
      <c r="W36" s="55"/>
      <c r="X36" s="54"/>
      <c r="Y36" s="54"/>
      <c r="Z36" s="54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</row>
    <row r="37" spans="1:44" x14ac:dyDescent="0.3">
      <c r="L37" s="55"/>
      <c r="M37" s="55"/>
      <c r="N37" s="55"/>
      <c r="O37" s="55"/>
      <c r="P37" s="55"/>
      <c r="Q37" s="55"/>
      <c r="R37" s="55"/>
      <c r="S37" s="55"/>
      <c r="T37" s="54"/>
      <c r="U37" s="54"/>
      <c r="V37" s="55"/>
      <c r="W37" s="55"/>
      <c r="X37" s="54"/>
      <c r="Y37" s="54"/>
      <c r="Z37" s="54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</row>
    <row r="38" spans="1:44" x14ac:dyDescent="0.3">
      <c r="A38" s="26" t="s">
        <v>2</v>
      </c>
      <c r="L38" s="55"/>
      <c r="M38" s="55"/>
      <c r="N38" s="55"/>
      <c r="O38" s="55"/>
      <c r="P38" s="55"/>
      <c r="Q38" s="55"/>
      <c r="R38" s="55"/>
      <c r="S38" s="55"/>
      <c r="T38" s="54"/>
      <c r="U38" s="54"/>
      <c r="V38" s="55"/>
      <c r="W38" s="55"/>
      <c r="X38" s="54"/>
      <c r="Y38" s="54"/>
      <c r="Z38" s="54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</row>
    <row r="39" spans="1:44" x14ac:dyDescent="0.3">
      <c r="A39" s="46" t="s">
        <v>0</v>
      </c>
      <c r="B39" s="47" t="s">
        <v>4</v>
      </c>
      <c r="C39" s="19"/>
      <c r="D39" s="19"/>
      <c r="E39" s="19"/>
      <c r="F39" s="27"/>
      <c r="L39" s="55"/>
      <c r="M39" s="55"/>
      <c r="N39" s="55"/>
      <c r="O39" s="55"/>
      <c r="P39" s="55"/>
      <c r="Q39" s="55"/>
      <c r="R39" s="55"/>
      <c r="S39" s="55"/>
      <c r="T39" s="54"/>
      <c r="U39" s="54"/>
      <c r="V39" s="55"/>
      <c r="W39" s="55"/>
      <c r="X39" s="54"/>
      <c r="Y39" s="54"/>
      <c r="Z39" s="54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</row>
    <row r="40" spans="1:44" x14ac:dyDescent="0.3">
      <c r="A40" s="48" t="s">
        <v>3</v>
      </c>
      <c r="B40" s="49" t="s">
        <v>5</v>
      </c>
      <c r="C40" s="28"/>
      <c r="D40" s="28"/>
      <c r="E40" s="28"/>
      <c r="F40" s="29"/>
      <c r="L40" s="55"/>
      <c r="M40" s="55"/>
      <c r="N40" s="55"/>
      <c r="O40" s="55"/>
      <c r="P40" s="55"/>
      <c r="Q40" s="55"/>
      <c r="R40" s="55"/>
      <c r="S40" s="55"/>
      <c r="T40" s="54"/>
      <c r="U40" s="54"/>
      <c r="V40" s="55"/>
      <c r="W40" s="55"/>
      <c r="X40" s="54"/>
      <c r="Y40" s="54"/>
      <c r="Z40" s="54"/>
      <c r="AA40" s="55"/>
    </row>
    <row r="41" spans="1:44" x14ac:dyDescent="0.3"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3" spans="1:44" x14ac:dyDescent="0.3">
      <c r="A43" s="12" t="s">
        <v>50</v>
      </c>
      <c r="G43" s="30" t="s">
        <v>41</v>
      </c>
    </row>
    <row r="61" spans="1:1" x14ac:dyDescent="0.3">
      <c r="A61" s="50" t="s">
        <v>37</v>
      </c>
    </row>
    <row r="64" spans="1:1" x14ac:dyDescent="0.3">
      <c r="A64" s="12" t="s">
        <v>40</v>
      </c>
    </row>
    <row r="65" spans="1:29" x14ac:dyDescent="0.3">
      <c r="A65" s="12" t="s">
        <v>14</v>
      </c>
    </row>
    <row r="66" spans="1:29" x14ac:dyDescent="0.3">
      <c r="A66" s="31" t="s">
        <v>46</v>
      </c>
      <c r="B66" s="13"/>
      <c r="C66" s="13"/>
      <c r="D66" s="13"/>
    </row>
    <row r="67" spans="1:29" ht="33.75" x14ac:dyDescent="0.3">
      <c r="A67" s="14" t="s">
        <v>17</v>
      </c>
      <c r="B67" s="15" t="s">
        <v>20</v>
      </c>
      <c r="C67" s="15" t="s">
        <v>21</v>
      </c>
      <c r="D67" s="16" t="s">
        <v>22</v>
      </c>
      <c r="G67" s="12" t="s">
        <v>51</v>
      </c>
      <c r="AB67" s="51"/>
      <c r="AC67" s="51"/>
    </row>
    <row r="68" spans="1:29" ht="15.6" customHeight="1" x14ac:dyDescent="0.3">
      <c r="A68" s="34">
        <v>2000</v>
      </c>
      <c r="B68" s="35">
        <v>24648</v>
      </c>
      <c r="C68" s="35">
        <v>9678</v>
      </c>
      <c r="D68" s="35">
        <f>B68+C68</f>
        <v>34326</v>
      </c>
      <c r="U68" s="68"/>
      <c r="V68" s="68"/>
      <c r="W68" s="68"/>
      <c r="X68" s="68"/>
      <c r="Y68" s="68"/>
      <c r="AB68" s="68"/>
      <c r="AC68" s="68"/>
    </row>
    <row r="69" spans="1:29" x14ac:dyDescent="0.3">
      <c r="A69" s="22">
        <v>2001</v>
      </c>
      <c r="B69" s="36">
        <v>24618</v>
      </c>
      <c r="C69" s="36">
        <v>12782</v>
      </c>
      <c r="D69" s="37">
        <f t="shared" ref="D69:D86" si="10">B69+C69</f>
        <v>37400</v>
      </c>
      <c r="U69" s="68"/>
      <c r="V69" s="68"/>
      <c r="W69" s="68"/>
      <c r="X69" s="68"/>
      <c r="Y69" s="68"/>
      <c r="AB69" s="68"/>
      <c r="AC69" s="68"/>
    </row>
    <row r="70" spans="1:29" x14ac:dyDescent="0.3">
      <c r="A70" s="22">
        <v>2002</v>
      </c>
      <c r="B70" s="36">
        <v>27185</v>
      </c>
      <c r="C70" s="36">
        <v>8073</v>
      </c>
      <c r="D70" s="37">
        <f t="shared" si="10"/>
        <v>35258</v>
      </c>
      <c r="U70" s="68"/>
      <c r="V70" s="68"/>
      <c r="W70" s="68"/>
      <c r="X70" s="68"/>
      <c r="Y70" s="68"/>
      <c r="AB70" s="68"/>
      <c r="AC70" s="68"/>
    </row>
    <row r="71" spans="1:29" x14ac:dyDescent="0.3">
      <c r="A71" s="22">
        <v>2003</v>
      </c>
      <c r="B71" s="36">
        <v>24371</v>
      </c>
      <c r="C71" s="36">
        <v>15634</v>
      </c>
      <c r="D71" s="37">
        <f t="shared" si="10"/>
        <v>40005</v>
      </c>
      <c r="U71" s="68"/>
      <c r="V71" s="68"/>
      <c r="W71" s="68"/>
      <c r="X71" s="68"/>
      <c r="Y71" s="68"/>
      <c r="AB71" s="68"/>
      <c r="AC71" s="68"/>
    </row>
    <row r="72" spans="1:29" x14ac:dyDescent="0.3">
      <c r="A72" s="22">
        <v>2004</v>
      </c>
      <c r="B72" s="36">
        <v>32934</v>
      </c>
      <c r="C72" s="36">
        <v>17574</v>
      </c>
      <c r="D72" s="37">
        <f t="shared" si="10"/>
        <v>50508</v>
      </c>
      <c r="U72" s="68"/>
      <c r="V72" s="68"/>
      <c r="W72" s="68"/>
      <c r="X72" s="68"/>
      <c r="Y72" s="68"/>
      <c r="AB72" s="68"/>
      <c r="AC72" s="68"/>
    </row>
    <row r="73" spans="1:29" x14ac:dyDescent="0.3">
      <c r="A73" s="34">
        <v>2005</v>
      </c>
      <c r="B73" s="35">
        <v>36196</v>
      </c>
      <c r="C73" s="35">
        <v>21295</v>
      </c>
      <c r="D73" s="35">
        <f t="shared" si="10"/>
        <v>57491</v>
      </c>
      <c r="U73" s="68"/>
      <c r="V73" s="68"/>
      <c r="W73" s="68"/>
      <c r="X73" s="68"/>
      <c r="Y73" s="68"/>
      <c r="AB73" s="68"/>
      <c r="AC73" s="68"/>
    </row>
    <row r="74" spans="1:29" x14ac:dyDescent="0.3">
      <c r="A74" s="22">
        <v>2006</v>
      </c>
      <c r="B74" s="36">
        <v>37753</v>
      </c>
      <c r="C74" s="36">
        <v>24510</v>
      </c>
      <c r="D74" s="37">
        <f t="shared" si="10"/>
        <v>62263</v>
      </c>
      <c r="U74" s="68"/>
      <c r="V74" s="68"/>
      <c r="W74" s="68"/>
      <c r="X74" s="68"/>
      <c r="Y74" s="68"/>
      <c r="AB74" s="68"/>
      <c r="AC74" s="68"/>
    </row>
    <row r="75" spans="1:29" x14ac:dyDescent="0.3">
      <c r="A75" s="22">
        <v>2007</v>
      </c>
      <c r="B75" s="36">
        <v>45625</v>
      </c>
      <c r="C75" s="36">
        <v>29554</v>
      </c>
      <c r="D75" s="37">
        <f t="shared" si="10"/>
        <v>75179</v>
      </c>
      <c r="U75" s="68"/>
      <c r="V75" s="68"/>
      <c r="W75" s="68"/>
      <c r="X75" s="68"/>
      <c r="Y75" s="68"/>
      <c r="AB75" s="68"/>
      <c r="AC75" s="68"/>
    </row>
    <row r="76" spans="1:29" x14ac:dyDescent="0.3">
      <c r="A76" s="22">
        <v>2008</v>
      </c>
      <c r="B76" s="36">
        <v>53859</v>
      </c>
      <c r="C76" s="36">
        <v>30437</v>
      </c>
      <c r="D76" s="37">
        <f t="shared" si="10"/>
        <v>84296</v>
      </c>
      <c r="U76" s="68"/>
      <c r="V76" s="68"/>
      <c r="W76" s="68"/>
      <c r="X76" s="68"/>
      <c r="Y76" s="68"/>
      <c r="AB76" s="68"/>
      <c r="AC76" s="68"/>
    </row>
    <row r="77" spans="1:29" x14ac:dyDescent="0.3">
      <c r="A77" s="22">
        <v>2009</v>
      </c>
      <c r="B77" s="36">
        <v>56875</v>
      </c>
      <c r="C77" s="36">
        <v>25223</v>
      </c>
      <c r="D77" s="37">
        <f t="shared" si="10"/>
        <v>82098</v>
      </c>
      <c r="U77" s="68"/>
      <c r="V77" s="68"/>
      <c r="W77" s="68"/>
      <c r="X77" s="68"/>
      <c r="Y77" s="68"/>
      <c r="AB77" s="68"/>
      <c r="AC77" s="68"/>
    </row>
    <row r="78" spans="1:29" x14ac:dyDescent="0.3">
      <c r="A78" s="34">
        <v>2010</v>
      </c>
      <c r="B78" s="35">
        <v>52644</v>
      </c>
      <c r="C78" s="35">
        <v>24751</v>
      </c>
      <c r="D78" s="35">
        <f t="shared" si="10"/>
        <v>77395</v>
      </c>
      <c r="U78" s="68"/>
      <c r="V78" s="68"/>
      <c r="W78" s="68"/>
      <c r="X78" s="68"/>
      <c r="Y78" s="68"/>
      <c r="AB78" s="68"/>
      <c r="AC78" s="68"/>
    </row>
    <row r="79" spans="1:29" x14ac:dyDescent="0.3">
      <c r="A79" s="22">
        <v>2011</v>
      </c>
      <c r="B79" s="36">
        <v>53186</v>
      </c>
      <c r="C79" s="36">
        <v>22118</v>
      </c>
      <c r="D79" s="37">
        <f t="shared" si="10"/>
        <v>75304</v>
      </c>
      <c r="U79" s="68"/>
      <c r="V79" s="68"/>
      <c r="W79" s="68"/>
      <c r="X79" s="68"/>
      <c r="Y79" s="68"/>
      <c r="AB79" s="68"/>
      <c r="AC79" s="68"/>
    </row>
    <row r="80" spans="1:29" x14ac:dyDescent="0.3">
      <c r="A80" s="22">
        <v>2012</v>
      </c>
      <c r="B80" s="36">
        <v>51553</v>
      </c>
      <c r="C80" s="36">
        <v>17409</v>
      </c>
      <c r="D80" s="37">
        <f t="shared" si="10"/>
        <v>68962</v>
      </c>
      <c r="U80" s="68"/>
      <c r="V80" s="68"/>
      <c r="W80" s="68"/>
      <c r="X80" s="68"/>
      <c r="Y80" s="68"/>
      <c r="AB80" s="68"/>
      <c r="AC80" s="68"/>
    </row>
    <row r="81" spans="1:29" x14ac:dyDescent="0.3">
      <c r="A81" s="22">
        <v>2013</v>
      </c>
      <c r="B81" s="36">
        <v>49272</v>
      </c>
      <c r="C81" s="36">
        <v>15370</v>
      </c>
      <c r="D81" s="37">
        <f t="shared" si="10"/>
        <v>64642</v>
      </c>
      <c r="U81" s="68"/>
      <c r="V81" s="68"/>
      <c r="W81" s="68"/>
      <c r="X81" s="68"/>
      <c r="Y81" s="68"/>
      <c r="AB81" s="68"/>
      <c r="AC81" s="68"/>
    </row>
    <row r="82" spans="1:29" x14ac:dyDescent="0.3">
      <c r="A82" s="22">
        <v>2014</v>
      </c>
      <c r="B82" s="36">
        <v>45894</v>
      </c>
      <c r="C82" s="36">
        <v>14079</v>
      </c>
      <c r="D82" s="37">
        <f t="shared" si="10"/>
        <v>59973</v>
      </c>
      <c r="U82" s="68"/>
      <c r="V82" s="68"/>
      <c r="W82" s="68"/>
      <c r="X82" s="68"/>
      <c r="Y82" s="68"/>
      <c r="AB82" s="68"/>
      <c r="AC82" s="68"/>
    </row>
    <row r="83" spans="1:29" x14ac:dyDescent="0.3">
      <c r="A83" s="34">
        <v>2015</v>
      </c>
      <c r="B83" s="35">
        <v>42871</v>
      </c>
      <c r="C83" s="35">
        <v>11279</v>
      </c>
      <c r="D83" s="35">
        <f t="shared" si="10"/>
        <v>54150</v>
      </c>
      <c r="U83" s="68"/>
      <c r="V83" s="68"/>
      <c r="W83" s="68"/>
      <c r="X83" s="68"/>
      <c r="Y83" s="68"/>
      <c r="AB83" s="68"/>
      <c r="AC83" s="68"/>
    </row>
    <row r="84" spans="1:29" x14ac:dyDescent="0.3">
      <c r="A84" s="22">
        <v>2016</v>
      </c>
      <c r="B84" s="36">
        <v>40679</v>
      </c>
      <c r="C84" s="36">
        <v>9952</v>
      </c>
      <c r="D84" s="37">
        <f t="shared" si="10"/>
        <v>50631</v>
      </c>
      <c r="G84" s="50" t="s">
        <v>37</v>
      </c>
      <c r="U84" s="68"/>
      <c r="V84" s="68"/>
      <c r="W84" s="68"/>
      <c r="X84" s="68"/>
      <c r="Y84" s="68"/>
      <c r="AB84" s="68"/>
      <c r="AC84" s="68"/>
    </row>
    <row r="85" spans="1:29" x14ac:dyDescent="0.3">
      <c r="A85" s="22">
        <v>2017</v>
      </c>
      <c r="B85" s="36">
        <v>37563</v>
      </c>
      <c r="C85" s="36">
        <v>7624</v>
      </c>
      <c r="D85" s="37">
        <f t="shared" si="10"/>
        <v>45187</v>
      </c>
      <c r="N85" s="55"/>
      <c r="O85" s="55"/>
      <c r="P85" s="55"/>
      <c r="Q85" s="55"/>
      <c r="R85" s="55"/>
      <c r="S85" s="55"/>
      <c r="T85" s="55"/>
      <c r="U85" s="68"/>
      <c r="V85" s="68"/>
      <c r="W85" s="70"/>
      <c r="X85" s="68"/>
      <c r="Y85" s="68"/>
      <c r="AB85" s="68"/>
      <c r="AC85" s="68"/>
    </row>
    <row r="86" spans="1:29" x14ac:dyDescent="0.3">
      <c r="A86" s="60">
        <v>2018</v>
      </c>
      <c r="B86" s="36">
        <v>37690</v>
      </c>
      <c r="C86" s="36">
        <v>7627</v>
      </c>
      <c r="D86" s="36">
        <f t="shared" si="10"/>
        <v>45317</v>
      </c>
      <c r="N86" s="55"/>
      <c r="O86" s="56"/>
      <c r="P86" s="55"/>
      <c r="Q86" s="55"/>
      <c r="R86" s="55"/>
      <c r="S86" s="55"/>
      <c r="T86" s="55"/>
      <c r="U86" s="68"/>
      <c r="V86" s="68"/>
      <c r="W86" s="70"/>
      <c r="X86" s="68"/>
      <c r="Y86" s="68"/>
      <c r="AB86" s="68"/>
      <c r="AC86" s="68"/>
    </row>
    <row r="87" spans="1:29" x14ac:dyDescent="0.3">
      <c r="A87" s="60">
        <v>2019</v>
      </c>
      <c r="B87" s="36">
        <v>37567</v>
      </c>
      <c r="C87" s="36">
        <v>6037</v>
      </c>
      <c r="D87" s="36">
        <v>43604</v>
      </c>
      <c r="N87" s="55"/>
      <c r="O87" s="55"/>
      <c r="P87" s="54"/>
      <c r="Q87" s="54"/>
      <c r="R87" s="54"/>
      <c r="S87" s="55"/>
      <c r="T87" s="55"/>
      <c r="U87" s="68"/>
      <c r="V87" s="68"/>
      <c r="W87" s="70"/>
      <c r="X87" s="68"/>
      <c r="Y87" s="68"/>
      <c r="AB87" s="68"/>
      <c r="AC87" s="68"/>
    </row>
    <row r="88" spans="1:29" x14ac:dyDescent="0.3">
      <c r="A88" s="60">
        <v>2020</v>
      </c>
      <c r="B88" s="36">
        <v>38353</v>
      </c>
      <c r="C88" s="36">
        <v>6381</v>
      </c>
      <c r="D88" s="36">
        <f>SUM(B88:C88)</f>
        <v>44734</v>
      </c>
      <c r="N88" s="55"/>
      <c r="O88" s="55"/>
      <c r="P88" s="54"/>
      <c r="Q88" s="54"/>
      <c r="R88" s="54"/>
      <c r="S88" s="55"/>
      <c r="T88" s="55"/>
      <c r="U88" s="68"/>
      <c r="V88" s="68"/>
      <c r="W88" s="70"/>
      <c r="X88" s="68"/>
      <c r="Y88" s="68"/>
      <c r="AB88" s="68"/>
      <c r="AC88" s="68"/>
    </row>
    <row r="89" spans="1:29" x14ac:dyDescent="0.3">
      <c r="A89" s="60">
        <v>2021</v>
      </c>
      <c r="B89" s="36">
        <v>35938</v>
      </c>
      <c r="C89" s="36">
        <v>6833</v>
      </c>
      <c r="D89" s="36">
        <f t="shared" ref="D89:D93" si="11">SUM(B89:C89)</f>
        <v>42771</v>
      </c>
      <c r="N89" s="55"/>
      <c r="O89" s="55"/>
      <c r="P89" s="55"/>
      <c r="Q89" s="55"/>
      <c r="R89" s="55"/>
      <c r="S89" s="55"/>
      <c r="T89" s="55"/>
      <c r="U89" s="68"/>
      <c r="V89" s="68"/>
      <c r="W89" s="70"/>
      <c r="X89" s="68"/>
      <c r="Y89" s="68"/>
      <c r="AB89" s="68"/>
      <c r="AC89" s="68"/>
    </row>
    <row r="90" spans="1:29" x14ac:dyDescent="0.3">
      <c r="A90" s="60">
        <v>2022</v>
      </c>
      <c r="B90" s="36">
        <v>35217</v>
      </c>
      <c r="C90" s="36">
        <v>5289</v>
      </c>
      <c r="D90" s="36">
        <f t="shared" si="11"/>
        <v>40506</v>
      </c>
      <c r="N90" s="55"/>
      <c r="O90" s="55"/>
      <c r="P90" s="58"/>
      <c r="Q90" s="58"/>
      <c r="R90" s="58"/>
      <c r="S90" s="55"/>
      <c r="T90" s="55"/>
      <c r="U90" s="68"/>
      <c r="V90" s="68"/>
      <c r="W90" s="70"/>
      <c r="X90" s="68"/>
      <c r="Y90" s="68"/>
      <c r="AB90" s="68"/>
      <c r="AC90" s="68"/>
    </row>
    <row r="91" spans="1:29" x14ac:dyDescent="0.3">
      <c r="A91" s="60">
        <v>2023</v>
      </c>
      <c r="B91" s="36">
        <v>35011</v>
      </c>
      <c r="C91" s="36">
        <v>7556</v>
      </c>
      <c r="D91" s="36">
        <f t="shared" si="11"/>
        <v>42567</v>
      </c>
      <c r="N91" s="55"/>
      <c r="O91" s="55"/>
      <c r="P91" s="58"/>
      <c r="Q91" s="58"/>
      <c r="R91" s="58"/>
      <c r="S91" s="55"/>
      <c r="T91" s="55"/>
      <c r="U91" s="68"/>
      <c r="V91" s="68"/>
      <c r="W91" s="70"/>
      <c r="X91" s="68"/>
      <c r="Y91" s="68"/>
      <c r="AB91" s="68"/>
      <c r="AC91" s="68"/>
    </row>
    <row r="92" spans="1:29" x14ac:dyDescent="0.3">
      <c r="A92" s="61">
        <v>2024</v>
      </c>
      <c r="B92" s="39">
        <v>35759</v>
      </c>
      <c r="C92" s="39">
        <v>8205</v>
      </c>
      <c r="D92" s="39">
        <f t="shared" si="11"/>
        <v>43964</v>
      </c>
      <c r="N92" s="55"/>
      <c r="O92" s="55"/>
      <c r="P92" s="55"/>
      <c r="Q92" s="55"/>
      <c r="R92" s="55"/>
      <c r="S92" s="55"/>
      <c r="T92" s="55"/>
      <c r="U92" s="68"/>
      <c r="V92" s="68"/>
      <c r="W92" s="70"/>
      <c r="X92" s="68"/>
      <c r="Y92" s="68"/>
      <c r="AB92" s="68"/>
      <c r="AC92" s="68"/>
    </row>
    <row r="93" spans="1:29" x14ac:dyDescent="0.3">
      <c r="A93" s="40">
        <v>2025</v>
      </c>
      <c r="B93" s="41">
        <v>36132</v>
      </c>
      <c r="C93" s="41">
        <v>8118</v>
      </c>
      <c r="D93" s="41">
        <f t="shared" si="11"/>
        <v>44250</v>
      </c>
      <c r="N93" s="55"/>
      <c r="O93" s="55"/>
      <c r="P93" s="58"/>
      <c r="Q93" s="58"/>
      <c r="R93" s="58"/>
      <c r="S93" s="55"/>
      <c r="T93" s="55"/>
      <c r="U93" s="68"/>
      <c r="V93" s="70"/>
      <c r="W93" s="70"/>
      <c r="X93" s="68"/>
      <c r="Y93" s="68"/>
    </row>
    <row r="94" spans="1:29" x14ac:dyDescent="0.3">
      <c r="A94" s="40">
        <v>2026</v>
      </c>
      <c r="B94" s="41">
        <v>36700</v>
      </c>
      <c r="C94" s="41">
        <v>8061</v>
      </c>
      <c r="D94" s="41">
        <f t="shared" ref="D94" si="12">SUM(B94:C94)</f>
        <v>44761</v>
      </c>
      <c r="N94" s="55"/>
      <c r="O94" s="55"/>
      <c r="P94" s="58"/>
      <c r="Q94" s="58"/>
      <c r="R94" s="58"/>
      <c r="S94" s="55"/>
      <c r="T94" s="55"/>
      <c r="U94" s="53"/>
      <c r="V94" s="54"/>
      <c r="W94" s="69"/>
      <c r="X94" s="71"/>
      <c r="AA94" s="51"/>
      <c r="AB94" s="71"/>
      <c r="AC94" s="71"/>
    </row>
    <row r="95" spans="1:29" x14ac:dyDescent="0.3">
      <c r="A95" s="40">
        <v>2027</v>
      </c>
      <c r="B95" s="41">
        <v>37505.904188765438</v>
      </c>
      <c r="C95" s="41">
        <v>8052.8506957128157</v>
      </c>
      <c r="D95" s="41">
        <f t="shared" ref="D95" si="13">SUM(B95:C95)</f>
        <v>45558.754884478258</v>
      </c>
      <c r="N95" s="55"/>
      <c r="O95" s="55"/>
      <c r="P95" s="58"/>
      <c r="Q95" s="58"/>
      <c r="R95" s="58"/>
      <c r="S95" s="55"/>
      <c r="T95" s="55"/>
      <c r="U95" s="53"/>
      <c r="V95" s="54"/>
      <c r="W95" s="54"/>
    </row>
    <row r="96" spans="1:29" x14ac:dyDescent="0.3">
      <c r="A96" s="43">
        <v>2028</v>
      </c>
      <c r="B96" s="44">
        <v>38376.379942704509</v>
      </c>
      <c r="C96" s="44">
        <v>8099.2665875203402</v>
      </c>
      <c r="D96" s="44">
        <f t="shared" ref="D96" si="14">SUM(B96:C96)</f>
        <v>46475.646530224847</v>
      </c>
      <c r="N96" s="55"/>
      <c r="O96" s="55"/>
      <c r="P96" s="58"/>
      <c r="Q96" s="58"/>
      <c r="R96" s="58"/>
      <c r="S96" s="55"/>
      <c r="T96" s="55"/>
      <c r="U96" s="53"/>
      <c r="V96" s="54"/>
      <c r="W96" s="54"/>
    </row>
    <row r="97" spans="1:23" x14ac:dyDescent="0.3">
      <c r="D97" s="25" t="s">
        <v>28</v>
      </c>
      <c r="N97" s="55"/>
      <c r="O97" s="55"/>
      <c r="P97" s="55"/>
      <c r="Q97" s="55"/>
      <c r="R97" s="55"/>
      <c r="S97" s="55"/>
      <c r="T97" s="55"/>
      <c r="U97" s="54"/>
      <c r="V97" s="55"/>
      <c r="W97" s="55"/>
    </row>
    <row r="98" spans="1:23" x14ac:dyDescent="0.3">
      <c r="N98" s="55"/>
      <c r="O98" s="55"/>
      <c r="P98" s="55"/>
      <c r="Q98" s="55"/>
      <c r="R98" s="55"/>
      <c r="S98" s="55"/>
      <c r="T98" s="55"/>
      <c r="U98" s="55"/>
      <c r="V98" s="55"/>
      <c r="W98" s="55"/>
    </row>
    <row r="99" spans="1:23" x14ac:dyDescent="0.3">
      <c r="A99" s="12" t="s">
        <v>15</v>
      </c>
      <c r="U99" s="51"/>
    </row>
    <row r="100" spans="1:23" x14ac:dyDescent="0.3">
      <c r="A100" s="12" t="s">
        <v>16</v>
      </c>
      <c r="U100" s="53"/>
      <c r="V100" s="53"/>
    </row>
    <row r="101" spans="1:23" x14ac:dyDescent="0.3">
      <c r="A101" s="51" t="s">
        <v>46</v>
      </c>
      <c r="U101" s="53"/>
      <c r="V101" s="53"/>
    </row>
    <row r="102" spans="1:23" ht="33.75" x14ac:dyDescent="0.3">
      <c r="A102" s="14" t="s">
        <v>17</v>
      </c>
      <c r="B102" s="15" t="s">
        <v>18</v>
      </c>
      <c r="C102" s="15" t="s">
        <v>19</v>
      </c>
      <c r="D102" s="16" t="s">
        <v>23</v>
      </c>
      <c r="G102" s="12" t="s">
        <v>52</v>
      </c>
      <c r="U102" s="53"/>
      <c r="V102" s="53"/>
    </row>
    <row r="103" spans="1:23" ht="15" customHeight="1" x14ac:dyDescent="0.3">
      <c r="A103" s="34">
        <v>2000</v>
      </c>
      <c r="B103" s="35">
        <v>14241</v>
      </c>
      <c r="C103" s="35">
        <v>4892</v>
      </c>
      <c r="D103" s="35">
        <f>B103+C103</f>
        <v>19133</v>
      </c>
      <c r="U103" s="53"/>
      <c r="V103" s="53"/>
    </row>
    <row r="104" spans="1:23" x14ac:dyDescent="0.3">
      <c r="A104" s="22">
        <v>2001</v>
      </c>
      <c r="B104" s="37">
        <v>16100</v>
      </c>
      <c r="C104" s="37">
        <v>6354</v>
      </c>
      <c r="D104" s="37">
        <f t="shared" ref="D104:D121" si="15">B104+C104</f>
        <v>22454</v>
      </c>
      <c r="U104" s="53"/>
      <c r="V104" s="53"/>
    </row>
    <row r="105" spans="1:23" x14ac:dyDescent="0.3">
      <c r="A105" s="22">
        <v>2002</v>
      </c>
      <c r="B105" s="37">
        <v>16356</v>
      </c>
      <c r="C105" s="37">
        <v>7558</v>
      </c>
      <c r="D105" s="37">
        <f t="shared" si="15"/>
        <v>23914</v>
      </c>
    </row>
    <row r="106" spans="1:23" x14ac:dyDescent="0.3">
      <c r="A106" s="22">
        <v>2003</v>
      </c>
      <c r="B106" s="37">
        <v>17883</v>
      </c>
      <c r="C106" s="37">
        <v>8728</v>
      </c>
      <c r="D106" s="37">
        <f t="shared" si="15"/>
        <v>26611</v>
      </c>
    </row>
    <row r="107" spans="1:23" x14ac:dyDescent="0.3">
      <c r="A107" s="22">
        <v>2004</v>
      </c>
      <c r="B107" s="37">
        <v>19186</v>
      </c>
      <c r="C107" s="37">
        <v>9783</v>
      </c>
      <c r="D107" s="37">
        <f t="shared" si="15"/>
        <v>28969</v>
      </c>
    </row>
    <row r="108" spans="1:23" x14ac:dyDescent="0.3">
      <c r="A108" s="34">
        <v>2005</v>
      </c>
      <c r="B108" s="35">
        <v>20811</v>
      </c>
      <c r="C108" s="35">
        <v>9933</v>
      </c>
      <c r="D108" s="35">
        <f t="shared" si="15"/>
        <v>30744</v>
      </c>
    </row>
    <row r="109" spans="1:23" x14ac:dyDescent="0.3">
      <c r="A109" s="22">
        <v>2006</v>
      </c>
      <c r="B109" s="37">
        <v>21105</v>
      </c>
      <c r="C109" s="37">
        <v>14821</v>
      </c>
      <c r="D109" s="37">
        <f t="shared" si="15"/>
        <v>35926</v>
      </c>
    </row>
    <row r="110" spans="1:23" x14ac:dyDescent="0.3">
      <c r="A110" s="22">
        <v>2007</v>
      </c>
      <c r="B110" s="37">
        <v>24433</v>
      </c>
      <c r="C110" s="37">
        <v>17345</v>
      </c>
      <c r="D110" s="37">
        <f t="shared" si="15"/>
        <v>41778</v>
      </c>
    </row>
    <row r="111" spans="1:23" x14ac:dyDescent="0.3">
      <c r="A111" s="22">
        <v>2008</v>
      </c>
      <c r="B111" s="37">
        <v>35400</v>
      </c>
      <c r="C111" s="37">
        <v>24055</v>
      </c>
      <c r="D111" s="37">
        <f t="shared" si="15"/>
        <v>59455</v>
      </c>
    </row>
    <row r="112" spans="1:23" x14ac:dyDescent="0.3">
      <c r="A112" s="22">
        <v>2009</v>
      </c>
      <c r="B112" s="37">
        <v>42508</v>
      </c>
      <c r="C112" s="37">
        <v>26588</v>
      </c>
      <c r="D112" s="37">
        <f t="shared" si="15"/>
        <v>69096</v>
      </c>
    </row>
    <row r="113" spans="1:23" x14ac:dyDescent="0.3">
      <c r="A113" s="34">
        <v>2010</v>
      </c>
      <c r="B113" s="35">
        <v>43872</v>
      </c>
      <c r="C113" s="35">
        <v>25382</v>
      </c>
      <c r="D113" s="35">
        <f t="shared" si="15"/>
        <v>69254</v>
      </c>
    </row>
    <row r="114" spans="1:23" x14ac:dyDescent="0.3">
      <c r="A114" s="22">
        <v>2011</v>
      </c>
      <c r="B114" s="37">
        <v>42653</v>
      </c>
      <c r="C114" s="37">
        <v>25016</v>
      </c>
      <c r="D114" s="37">
        <f t="shared" si="15"/>
        <v>67669</v>
      </c>
    </row>
    <row r="115" spans="1:23" x14ac:dyDescent="0.3">
      <c r="A115" s="22">
        <v>2012</v>
      </c>
      <c r="B115" s="37">
        <v>42493</v>
      </c>
      <c r="C115" s="37">
        <v>22606</v>
      </c>
      <c r="D115" s="37">
        <f t="shared" si="15"/>
        <v>65099</v>
      </c>
    </row>
    <row r="116" spans="1:23" x14ac:dyDescent="0.3">
      <c r="A116" s="22">
        <v>2013</v>
      </c>
      <c r="B116" s="37">
        <v>40699</v>
      </c>
      <c r="C116" s="37">
        <v>21883</v>
      </c>
      <c r="D116" s="37">
        <f t="shared" si="15"/>
        <v>62582</v>
      </c>
    </row>
    <row r="117" spans="1:23" x14ac:dyDescent="0.3">
      <c r="A117" s="22">
        <v>2014</v>
      </c>
      <c r="B117" s="37">
        <v>39953</v>
      </c>
      <c r="C117" s="37">
        <v>18443</v>
      </c>
      <c r="D117" s="37">
        <f t="shared" si="15"/>
        <v>58396</v>
      </c>
    </row>
    <row r="118" spans="1:23" x14ac:dyDescent="0.3">
      <c r="A118" s="34">
        <v>2015</v>
      </c>
      <c r="B118" s="35">
        <v>38271</v>
      </c>
      <c r="C118" s="35">
        <v>15318</v>
      </c>
      <c r="D118" s="35">
        <f t="shared" si="15"/>
        <v>53589</v>
      </c>
    </row>
    <row r="119" spans="1:23" x14ac:dyDescent="0.3">
      <c r="A119" s="22">
        <v>2016</v>
      </c>
      <c r="B119" s="37">
        <v>36427</v>
      </c>
      <c r="C119" s="37">
        <v>12400</v>
      </c>
      <c r="D119" s="37">
        <f t="shared" si="15"/>
        <v>48827</v>
      </c>
      <c r="G119" s="50" t="s">
        <v>37</v>
      </c>
    </row>
    <row r="120" spans="1:23" x14ac:dyDescent="0.3">
      <c r="A120" s="22">
        <v>2017</v>
      </c>
      <c r="B120" s="37">
        <v>33443</v>
      </c>
      <c r="C120" s="37">
        <v>10322</v>
      </c>
      <c r="D120" s="37">
        <f t="shared" si="15"/>
        <v>43765</v>
      </c>
      <c r="O120" s="55"/>
      <c r="P120" s="55"/>
      <c r="Q120" s="55"/>
      <c r="R120" s="55"/>
      <c r="S120" s="55"/>
      <c r="T120" s="55"/>
      <c r="U120" s="55"/>
      <c r="V120" s="55"/>
      <c r="W120" s="55"/>
    </row>
    <row r="121" spans="1:23" x14ac:dyDescent="0.3">
      <c r="A121" s="60">
        <v>2018</v>
      </c>
      <c r="B121" s="36">
        <v>31297</v>
      </c>
      <c r="C121" s="36">
        <v>6806</v>
      </c>
      <c r="D121" s="36">
        <f t="shared" si="15"/>
        <v>38103</v>
      </c>
      <c r="O121" s="55"/>
      <c r="P121" s="55"/>
      <c r="Q121" s="55"/>
      <c r="R121" s="55"/>
      <c r="S121" s="55"/>
      <c r="T121" s="55"/>
      <c r="U121" s="55"/>
      <c r="V121" s="55"/>
      <c r="W121" s="55"/>
    </row>
    <row r="122" spans="1:23" x14ac:dyDescent="0.3">
      <c r="A122" s="60">
        <v>2019</v>
      </c>
      <c r="B122" s="36">
        <v>29134</v>
      </c>
      <c r="C122" s="36">
        <v>5191</v>
      </c>
      <c r="D122" s="36">
        <v>34325</v>
      </c>
      <c r="O122" s="55"/>
      <c r="P122" s="56"/>
      <c r="Q122" s="55"/>
      <c r="R122" s="55"/>
      <c r="S122" s="55"/>
      <c r="T122" s="55"/>
      <c r="U122" s="55"/>
      <c r="V122" s="55"/>
      <c r="W122" s="55"/>
    </row>
    <row r="123" spans="1:23" x14ac:dyDescent="0.3">
      <c r="A123" s="60">
        <v>2020</v>
      </c>
      <c r="B123" s="36">
        <v>27571</v>
      </c>
      <c r="C123" s="36">
        <v>5869</v>
      </c>
      <c r="D123" s="36">
        <f>SUM(B123:C123)</f>
        <v>33440</v>
      </c>
      <c r="O123" s="59"/>
      <c r="P123" s="54"/>
      <c r="Q123" s="54"/>
      <c r="R123" s="54"/>
      <c r="S123" s="55"/>
      <c r="T123" s="55"/>
      <c r="U123" s="56"/>
      <c r="V123" s="55"/>
      <c r="W123" s="55"/>
    </row>
    <row r="124" spans="1:23" x14ac:dyDescent="0.3">
      <c r="A124" s="60">
        <v>2021</v>
      </c>
      <c r="B124" s="36">
        <v>27777</v>
      </c>
      <c r="C124" s="36">
        <v>5955</v>
      </c>
      <c r="D124" s="36">
        <f>SUM(B124:C124)</f>
        <v>33732</v>
      </c>
      <c r="G124" s="72"/>
      <c r="H124" s="51"/>
      <c r="N124" s="51"/>
      <c r="O124" s="59"/>
      <c r="P124" s="54"/>
      <c r="Q124" s="69"/>
      <c r="R124" s="54"/>
      <c r="S124" s="55"/>
      <c r="T124" s="55"/>
      <c r="U124" s="54"/>
      <c r="V124" s="54"/>
      <c r="W124" s="54"/>
    </row>
    <row r="125" spans="1:23" x14ac:dyDescent="0.3">
      <c r="A125" s="60">
        <v>2022</v>
      </c>
      <c r="B125" s="36">
        <v>27159</v>
      </c>
      <c r="C125" s="36">
        <v>4618</v>
      </c>
      <c r="D125" s="36">
        <f t="shared" ref="D125:D128" si="16">SUM(B125:C125)</f>
        <v>31777</v>
      </c>
      <c r="H125" s="68"/>
      <c r="N125" s="68"/>
      <c r="O125" s="55"/>
      <c r="P125" s="55"/>
      <c r="Q125" s="70"/>
      <c r="R125" s="55"/>
      <c r="S125" s="55"/>
      <c r="T125" s="55"/>
      <c r="U125" s="54"/>
      <c r="V125" s="54"/>
      <c r="W125" s="54"/>
    </row>
    <row r="126" spans="1:23" x14ac:dyDescent="0.3">
      <c r="A126" s="60">
        <v>2023</v>
      </c>
      <c r="B126" s="36">
        <v>26261</v>
      </c>
      <c r="C126" s="36">
        <v>4659</v>
      </c>
      <c r="D126" s="36">
        <f t="shared" si="16"/>
        <v>30920</v>
      </c>
      <c r="H126" s="68"/>
      <c r="N126" s="68"/>
      <c r="O126" s="55"/>
      <c r="P126" s="55"/>
      <c r="Q126" s="70"/>
      <c r="R126" s="55"/>
      <c r="S126" s="55"/>
      <c r="T126" s="55"/>
      <c r="U126" s="54"/>
      <c r="V126" s="54"/>
      <c r="W126" s="54"/>
    </row>
    <row r="127" spans="1:23" x14ac:dyDescent="0.3">
      <c r="A127" s="61">
        <v>2024</v>
      </c>
      <c r="B127" s="39">
        <v>26319</v>
      </c>
      <c r="C127" s="39">
        <v>5456</v>
      </c>
      <c r="D127" s="39">
        <f t="shared" si="16"/>
        <v>31775</v>
      </c>
      <c r="H127" s="68"/>
      <c r="N127" s="68"/>
      <c r="O127" s="55"/>
      <c r="P127" s="58"/>
      <c r="Q127" s="70"/>
      <c r="R127" s="58"/>
      <c r="S127" s="55"/>
      <c r="T127" s="55"/>
      <c r="U127" s="54"/>
      <c r="V127" s="54"/>
      <c r="W127" s="54"/>
    </row>
    <row r="128" spans="1:23" x14ac:dyDescent="0.3">
      <c r="A128" s="40">
        <v>2025</v>
      </c>
      <c r="B128" s="41">
        <v>26825</v>
      </c>
      <c r="C128" s="41">
        <v>4939</v>
      </c>
      <c r="D128" s="41">
        <f t="shared" si="16"/>
        <v>31764</v>
      </c>
      <c r="H128" s="68"/>
      <c r="N128" s="68"/>
      <c r="O128" s="55"/>
      <c r="P128" s="58"/>
      <c r="Q128" s="70"/>
      <c r="R128" s="58"/>
      <c r="S128" s="55"/>
      <c r="T128" s="55"/>
      <c r="U128" s="54"/>
      <c r="V128" s="54"/>
      <c r="W128" s="54"/>
    </row>
    <row r="129" spans="1:23" x14ac:dyDescent="0.3">
      <c r="A129" s="40">
        <v>2026</v>
      </c>
      <c r="B129" s="41">
        <v>27246</v>
      </c>
      <c r="C129" s="41">
        <v>4904</v>
      </c>
      <c r="D129" s="41">
        <f t="shared" ref="D129" si="17">SUM(B129:C129)</f>
        <v>32150</v>
      </c>
      <c r="H129" s="68"/>
      <c r="N129" s="68"/>
      <c r="O129" s="55"/>
      <c r="P129" s="58"/>
      <c r="Q129" s="70"/>
      <c r="R129" s="58"/>
      <c r="S129" s="55"/>
      <c r="T129" s="55"/>
      <c r="U129" s="54"/>
      <c r="V129" s="54"/>
      <c r="W129" s="54"/>
    </row>
    <row r="130" spans="1:23" x14ac:dyDescent="0.3">
      <c r="A130" s="40">
        <v>2027</v>
      </c>
      <c r="B130" s="41">
        <v>27844.376269350734</v>
      </c>
      <c r="C130" s="41">
        <v>4899.3839817874323</v>
      </c>
      <c r="D130" s="41">
        <f t="shared" ref="D130" si="18">SUM(B130:C130)</f>
        <v>32743.760251138166</v>
      </c>
      <c r="H130" s="68"/>
      <c r="N130" s="68"/>
      <c r="O130" s="55"/>
      <c r="P130" s="58"/>
      <c r="Q130" s="70"/>
      <c r="R130" s="58"/>
      <c r="S130" s="55"/>
      <c r="T130" s="55"/>
      <c r="U130" s="54"/>
      <c r="V130" s="54"/>
      <c r="W130" s="54"/>
    </row>
    <row r="131" spans="1:23" x14ac:dyDescent="0.3">
      <c r="A131" s="43">
        <v>2028</v>
      </c>
      <c r="B131" s="44">
        <v>28490.617306602846</v>
      </c>
      <c r="C131" s="44">
        <v>4927.6235810815351</v>
      </c>
      <c r="D131" s="44">
        <f t="shared" ref="D131" si="19">SUM(B131:C131)</f>
        <v>33418.240887684384</v>
      </c>
      <c r="H131" s="68"/>
      <c r="N131" s="68"/>
      <c r="O131" s="55"/>
      <c r="P131" s="58"/>
      <c r="Q131" s="70"/>
      <c r="R131" s="58"/>
      <c r="S131" s="55"/>
      <c r="T131" s="55"/>
      <c r="U131" s="54"/>
      <c r="V131" s="54"/>
      <c r="W131" s="54"/>
    </row>
    <row r="132" spans="1:23" x14ac:dyDescent="0.3">
      <c r="D132" s="25" t="s">
        <v>28</v>
      </c>
      <c r="H132" s="68"/>
      <c r="N132" s="68"/>
      <c r="O132" s="55"/>
      <c r="P132" s="55"/>
      <c r="Q132" s="70"/>
      <c r="R132" s="55"/>
      <c r="S132" s="55"/>
      <c r="T132" s="55"/>
      <c r="U132" s="55"/>
      <c r="V132" s="55"/>
      <c r="W132" s="55"/>
    </row>
    <row r="133" spans="1:23" x14ac:dyDescent="0.3">
      <c r="H133" s="68"/>
      <c r="N133" s="68"/>
      <c r="O133" s="55"/>
      <c r="P133" s="58"/>
      <c r="Q133" s="70"/>
      <c r="R133" s="58"/>
      <c r="S133" s="55"/>
      <c r="T133" s="55"/>
      <c r="U133" s="55"/>
      <c r="V133" s="55"/>
      <c r="W133" s="55"/>
    </row>
    <row r="134" spans="1:23" x14ac:dyDescent="0.3">
      <c r="H134" s="68"/>
      <c r="N134" s="68"/>
      <c r="O134" s="55"/>
      <c r="P134" s="55"/>
      <c r="Q134" s="70"/>
      <c r="R134" s="55"/>
      <c r="S134" s="55"/>
      <c r="T134" s="55"/>
      <c r="U134" s="56"/>
      <c r="V134" s="55"/>
      <c r="W134" s="55"/>
    </row>
    <row r="135" spans="1:23" x14ac:dyDescent="0.3">
      <c r="H135" s="68"/>
      <c r="N135" s="68"/>
      <c r="O135" s="55"/>
      <c r="P135" s="58"/>
      <c r="Q135" s="70"/>
      <c r="R135" s="58"/>
      <c r="S135" s="55"/>
      <c r="T135" s="55"/>
      <c r="U135" s="54"/>
      <c r="V135" s="54"/>
      <c r="W135" s="55"/>
    </row>
    <row r="136" spans="1:23" x14ac:dyDescent="0.3">
      <c r="H136" s="68"/>
      <c r="N136" s="68"/>
      <c r="O136" s="55"/>
      <c r="P136" s="55"/>
      <c r="Q136" s="70"/>
      <c r="R136" s="55"/>
      <c r="S136" s="55"/>
      <c r="T136" s="55"/>
      <c r="U136" s="54"/>
      <c r="V136" s="54"/>
      <c r="W136" s="55"/>
    </row>
    <row r="137" spans="1:23" x14ac:dyDescent="0.3">
      <c r="H137" s="68"/>
      <c r="N137" s="68"/>
      <c r="O137" s="55"/>
      <c r="P137" s="55"/>
      <c r="Q137" s="70"/>
      <c r="R137" s="55"/>
      <c r="S137" s="55"/>
      <c r="T137" s="55"/>
      <c r="U137" s="54"/>
      <c r="V137" s="54"/>
      <c r="W137" s="55"/>
    </row>
    <row r="138" spans="1:23" x14ac:dyDescent="0.3">
      <c r="H138" s="68"/>
      <c r="N138" s="68"/>
      <c r="O138" s="55"/>
      <c r="P138" s="55"/>
      <c r="Q138" s="70"/>
      <c r="R138" s="55"/>
      <c r="S138" s="55"/>
      <c r="T138" s="55"/>
      <c r="U138" s="54"/>
      <c r="V138" s="54"/>
      <c r="W138" s="55"/>
    </row>
    <row r="139" spans="1:23" x14ac:dyDescent="0.3">
      <c r="H139" s="68"/>
      <c r="N139" s="68"/>
      <c r="O139" s="55"/>
      <c r="P139" s="55"/>
      <c r="Q139" s="70"/>
      <c r="R139" s="55"/>
      <c r="S139" s="55"/>
      <c r="T139" s="55"/>
      <c r="U139" s="54"/>
      <c r="V139" s="54"/>
      <c r="W139" s="55"/>
    </row>
    <row r="140" spans="1:23" x14ac:dyDescent="0.3">
      <c r="H140" s="68"/>
      <c r="N140" s="68"/>
      <c r="O140" s="55"/>
      <c r="P140" s="55"/>
      <c r="Q140" s="70"/>
      <c r="R140" s="55"/>
      <c r="S140" s="55"/>
      <c r="T140" s="55"/>
      <c r="U140" s="55"/>
      <c r="V140" s="55"/>
      <c r="W140" s="55"/>
    </row>
    <row r="141" spans="1:23" x14ac:dyDescent="0.3">
      <c r="H141" s="68"/>
      <c r="N141" s="68"/>
      <c r="O141" s="55"/>
      <c r="P141" s="55"/>
      <c r="Q141" s="70"/>
      <c r="R141" s="55"/>
      <c r="S141" s="55"/>
      <c r="T141" s="55"/>
      <c r="U141" s="55"/>
      <c r="V141" s="55"/>
      <c r="W141" s="55"/>
    </row>
    <row r="142" spans="1:23" x14ac:dyDescent="0.3">
      <c r="H142" s="68"/>
      <c r="N142" s="68"/>
      <c r="O142" s="55"/>
      <c r="P142" s="55"/>
      <c r="Q142" s="70"/>
      <c r="R142" s="55"/>
      <c r="S142" s="55"/>
      <c r="T142" s="55"/>
      <c r="U142" s="55"/>
      <c r="V142" s="55"/>
      <c r="W142" s="55"/>
    </row>
    <row r="143" spans="1:23" x14ac:dyDescent="0.3">
      <c r="H143" s="68"/>
      <c r="N143" s="68"/>
      <c r="Q143" s="70"/>
    </row>
    <row r="144" spans="1:23" x14ac:dyDescent="0.3">
      <c r="H144" s="68"/>
      <c r="N144" s="68"/>
      <c r="Q144" s="70"/>
    </row>
    <row r="145" spans="8:17" x14ac:dyDescent="0.3">
      <c r="H145" s="68"/>
      <c r="N145" s="68"/>
      <c r="Q145" s="70"/>
    </row>
    <row r="146" spans="8:17" x14ac:dyDescent="0.3">
      <c r="H146" s="68"/>
      <c r="N146" s="68"/>
      <c r="Q146" s="70"/>
    </row>
    <row r="147" spans="8:17" x14ac:dyDescent="0.3">
      <c r="H147" s="68"/>
      <c r="N147" s="68"/>
      <c r="Q147" s="70"/>
    </row>
    <row r="148" spans="8:17" x14ac:dyDescent="0.3">
      <c r="H148" s="68"/>
      <c r="N148" s="68"/>
      <c r="Q148" s="70"/>
    </row>
    <row r="149" spans="8:17" x14ac:dyDescent="0.3">
      <c r="H149" s="68"/>
      <c r="N149" s="68"/>
      <c r="Q149" s="70"/>
    </row>
    <row r="150" spans="8:17" x14ac:dyDescent="0.3">
      <c r="H150" s="68"/>
      <c r="N150" s="68"/>
      <c r="Q150" s="70"/>
    </row>
  </sheetData>
  <pageMargins left="0.7" right="0.7" top="0.75" bottom="0.75" header="0.3" footer="0.3"/>
  <pageSetup paperSize="9" orientation="landscape" r:id="rId1"/>
  <ignoredErrors>
    <ignoredError sqref="D88 D123:D124 D25:D26 D89:D96 D125:D131 D27:D3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8C1E7D131245459CDBF9AC4B705096" ma:contentTypeVersion="0" ma:contentTypeDescription="Umožňuje vytvoriť nový dokument." ma:contentTypeScope="" ma:versionID="b041d55f5641a4b423cfb2c47dec86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8AB5D5-AF01-4365-BA99-DE0641977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0C504FA-8BF2-4789-B474-15F65391A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C71119-80F1-47C8-AE69-8DF2D9E37588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titul</vt:lpstr>
      <vt:lpstr>anticipácia 2024</vt:lpstr>
    </vt:vector>
  </TitlesOfParts>
  <Company>MF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apopovcova</dc:creator>
  <cp:lastModifiedBy>Miroslav Dubovsky</cp:lastModifiedBy>
  <cp:lastPrinted>2018-04-24T07:33:22Z</cp:lastPrinted>
  <dcterms:created xsi:type="dcterms:W3CDTF">2012-04-20T06:12:19Z</dcterms:created>
  <dcterms:modified xsi:type="dcterms:W3CDTF">2025-05-21T08:19:59Z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0x010100DF8C1E7D131245459CDBF9AC4B705096</vt:lpwstr>
  </property>
</Properties>
</file>