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830" activeTab="0"/>
  </bookViews>
  <sheets>
    <sheet name="PK_máj2021" sheetId="1" r:id="rId1"/>
  </sheets>
  <definedNames>
    <definedName name="_xlnm.Print_Titles" localSheetId="0">'PK_máj2021'!$2:$4</definedName>
    <definedName name="_xlnm.Print_Area" localSheetId="0">'PK_máj2021'!$A$1:$L$189</definedName>
  </definedNames>
  <calcPr fullCalcOnLoad="1"/>
</workbook>
</file>

<file path=xl/sharedStrings.xml><?xml version="1.0" encoding="utf-8"?>
<sst xmlns="http://schemas.openxmlformats.org/spreadsheetml/2006/main" count="259" uniqueCount="175">
  <si>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</si>
  <si>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</si>
  <si>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</si>
  <si>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</si>
  <si>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</si>
  <si>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</si>
  <si>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</si>
  <si>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</si>
  <si>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</si>
  <si>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</si>
  <si>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</si>
  <si>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</si>
  <si>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</si>
  <si>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</si>
  <si>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</si>
  <si>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</si>
  <si>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</si>
  <si>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</si>
  <si>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</si>
  <si>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</si>
  <si>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</si>
  <si>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</si>
  <si>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</si>
  <si>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</si>
  <si>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</si>
  <si>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</si>
  <si>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</si>
  <si>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</si>
  <si>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</si>
  <si>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</si>
  <si>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</si>
  <si>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</si>
  <si>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</si>
  <si>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</si>
  <si>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</si>
  <si>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</si>
  <si>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</si>
  <si>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</si>
  <si>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</si>
  <si>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</si>
  <si>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</si>
  <si>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Lesnícka fakulta</t>
  </si>
  <si>
    <t>Drevárska fakulta</t>
  </si>
  <si>
    <t>Fakulta ekológie a environmentalistiky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</si>
  <si>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</si>
  <si>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</si>
  <si>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</si>
  <si>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</si>
  <si>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</si>
  <si>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</si>
  <si>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</si>
  <si>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Letecká fakulta</t>
  </si>
  <si>
    <t>Ekonomická fakulta</t>
  </si>
  <si>
    <t>Fakulta umení</t>
  </si>
  <si>
    <t>Žilinská univerzita v Žiline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</si>
  <si>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</si>
  <si>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</si>
  <si>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</si>
  <si>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</si>
  <si>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</si>
  <si>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</si>
  <si>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</si>
  <si>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</si>
  <si>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</si>
  <si>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</si>
  <si>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</si>
  <si>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</si>
  <si>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</si>
  <si>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</si>
  <si>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</si>
  <si>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</si>
  <si>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</si>
  <si>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</si>
  <si>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</si>
  <si>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</si>
  <si>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</si>
  <si>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</si>
  <si>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</si>
  <si>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</si>
  <si>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</si>
  <si>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</si>
  <si>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</si>
  <si>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</si>
  <si>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</si>
  <si>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</si>
  <si>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</si>
  <si>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</si>
  <si>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</si>
  <si>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</si>
  <si>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</si>
  <si>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</si>
  <si>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</si>
  <si>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</si>
  <si>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</si>
  <si>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Vysoká škola bezpečnostného manažérstva v Košiciach</t>
  </si>
  <si>
    <t>štátne vysoké školy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</si>
  <si>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</si>
  <si>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</si>
  <si>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</si>
  <si>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</si>
  <si>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</si>
  <si>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</si>
  <si>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</si>
  <si>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</si>
  <si>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</si>
  <si>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</si>
  <si>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</si>
  <si>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</si>
  <si>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</si>
  <si>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</si>
  <si>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</si>
  <si>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Hudobná a umelecká akadémia Jána Albrechta v Banskej Štiavnici</t>
  </si>
  <si>
    <t>VŠ medzinárodného podnikania ISM Slovakia v Prešove</t>
  </si>
  <si>
    <t>Bratislavská medzinárodná škola liberálnych štúdií</t>
  </si>
  <si>
    <t>Fakulta aplikovaných jazykov</t>
  </si>
  <si>
    <t>Fakulta psychológie</t>
  </si>
  <si>
    <t>Fakulta sociálnych vied</t>
  </si>
  <si>
    <t>Použité skratky:</t>
  </si>
  <si>
    <t>VŠ - vysoká škola</t>
  </si>
  <si>
    <t>VŠ zdravotníctva a sociálnej práce sv. Alžbety v Bratislave</t>
  </si>
  <si>
    <t>VŠ ekonómie a manažmentu verejnej správy v Bratislave</t>
  </si>
  <si>
    <t>Akadémia ozbrojených síl gen.M.R.Štefánika v Liptovskom Mikuláši</t>
  </si>
  <si>
    <t>pracovisko celouniverzitných študijných programov</t>
  </si>
  <si>
    <t>Podnikovohospodárska fakulta, Košice</t>
  </si>
  <si>
    <t>Fakulta výrobných technológií, Prešov</t>
  </si>
  <si>
    <t>Teologická fakulta, Bratislava</t>
  </si>
  <si>
    <t>Fakulta priemyselných technológií, Púchov</t>
  </si>
  <si>
    <t>Teologická fakulta, Košice</t>
  </si>
  <si>
    <t>Fakulta zdravotníctva, Banská Bystrica</t>
  </si>
  <si>
    <t>Vysoká škola Danubius</t>
  </si>
  <si>
    <t>Fakulta bezpečnostného inžinierstva</t>
  </si>
  <si>
    <t>fakulta, resp. vysoká škola, študijné programy 2. stupňa v dennej ani v externej forme vysokoškolského štúdia neotvára</t>
  </si>
  <si>
    <t>Materiálovotechnologická fakulta,Trnava</t>
  </si>
  <si>
    <t>Jesseniova lekárska fakulta, Martin</t>
  </si>
  <si>
    <t>Výskumný ústav vysokohorskej biológie, Tatranská Javorina</t>
  </si>
  <si>
    <t>Fakulta materiálov, metalurgie a recyklácie</t>
  </si>
  <si>
    <t>Vysoká škola DTI</t>
  </si>
  <si>
    <t>Akadémia Policajného zboru v Bratislave</t>
  </si>
  <si>
    <t>Fakulta elektrotechniky a informačných technológií</t>
  </si>
  <si>
    <t>Centrum jazykov a kultúr národnostných menšín</t>
  </si>
  <si>
    <t>Fakulta techniky</t>
  </si>
  <si>
    <t>D - na dennú formu štúdia</t>
  </si>
  <si>
    <t>P - predĺžený termín</t>
  </si>
  <si>
    <t>V - na vybrané študijné programy podľa ponuky vysokej školy/fakulty</t>
  </si>
  <si>
    <t>POČET  PRIHLÁŠOK K  31. 5. 2021</t>
  </si>
  <si>
    <t>Prijímacie konanie na slovenské vysoké školy                                                    do prvých ročníkov 2. stupňa vysokoškolského štúdia                                                na akademický rok 2021/2022 - stav k 31. 5. 2021</t>
  </si>
  <si>
    <t>príjem prihlášok nebol v prvom riadnom termíne na všetky študijné programy fakulty, resp. vysokej školy, k 31. 5. 2021 ukončený, možnosť podať si prihlášku trvala do uvedeného termínu</t>
  </si>
  <si>
    <t>Fakulta ekonómie a informatiky</t>
  </si>
  <si>
    <t>celoškolské pracoviská</t>
  </si>
  <si>
    <t>Fakulta zdravotníctva a sociálnej práce sv. Ladislava, Nové Zámky</t>
  </si>
  <si>
    <t>02.07.2021 S;   31.08.2021  A</t>
  </si>
  <si>
    <t>x</t>
  </si>
  <si>
    <t>30.06.2021  E</t>
  </si>
  <si>
    <t>31.07. D; 15.10.E</t>
  </si>
  <si>
    <t>31.08.2021  V</t>
  </si>
  <si>
    <t>31.07.2021</t>
  </si>
  <si>
    <t>01.08.2021</t>
  </si>
  <si>
    <t>15.06.2021</t>
  </si>
  <si>
    <t>20.06.2021  P       31.07.2021  V, A</t>
  </si>
  <si>
    <t>30.06.2021  P</t>
  </si>
  <si>
    <t>1.6, 10.6., 6.8 2021 V</t>
  </si>
  <si>
    <t>02.08.2021  V</t>
  </si>
  <si>
    <t>15.8., 18.9. 2021 V</t>
  </si>
  <si>
    <t>30.06.2021                   31.08.2021</t>
  </si>
  <si>
    <t>30.06.2021                    31.08.2021</t>
  </si>
  <si>
    <t>30.06.2021                    30.09.2021</t>
  </si>
  <si>
    <t>PK len na necivilné (vojenské) štúdium!</t>
  </si>
  <si>
    <t>14.06.2021  E</t>
  </si>
  <si>
    <t>A - na študijné programy v anglickom jazyku</t>
  </si>
  <si>
    <t>E - na externú formu štúdia</t>
  </si>
  <si>
    <t>S - na študijné programy v slovenskom jazyku</t>
  </si>
  <si>
    <t>30.06.2021  V</t>
  </si>
  <si>
    <t>06.08.2021  V</t>
  </si>
  <si>
    <t>Fakulta zdravotníckych vied, Piešťany</t>
  </si>
  <si>
    <t>Reformovaná teologická fakulta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</si>
</sst>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0.0"/>
    <numFmt numFmtId="176" formatCode="0.0%"/>
    <numFmt numFmtId="177" formatCode="[$-41B]d\.\ mmmm\ yyyy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b/>
      <i/>
      <sz val="12"/>
      <color indexed="12"/>
      <name val="Times New Roman CE"/>
      <family val="1"/>
    </font>
    <font>
      <sz val="8"/>
      <name val="Arial CE"/>
      <family val="0"/>
    </font>
    <font>
      <b/>
      <i/>
      <u val="single"/>
      <sz val="8"/>
      <name val="Arial CE"/>
      <family val="0"/>
    </font>
    <font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Times New Roman CE"/>
      <family val="1"/>
    </font>
    <font>
      <b/>
      <sz val="8"/>
      <color indexed="55"/>
      <name val="Times New Roman CE"/>
      <family val="1"/>
    </font>
    <font>
      <sz val="8"/>
      <color indexed="23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23"/>
      <name val="Times New Roman CE"/>
      <family val="1"/>
    </font>
    <font>
      <sz val="10"/>
      <color indexed="8"/>
      <name val="Arial CE"/>
      <family val="0"/>
    </font>
    <font>
      <b/>
      <sz val="8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Times New Roman CE"/>
      <family val="1"/>
    </font>
    <font>
      <b/>
      <sz val="8"/>
      <color theme="0" tint="-0.3499799966812134"/>
      <name val="Times New Roman CE"/>
      <family val="1"/>
    </font>
    <font>
      <b/>
      <sz val="8"/>
      <color theme="1"/>
      <name val="Times New Roman CE"/>
      <family val="1"/>
    </font>
    <font>
      <sz val="10"/>
      <color theme="1"/>
      <name val="Arial CE"/>
      <family val="0"/>
    </font>
    <font>
      <b/>
      <sz val="8"/>
      <color theme="0" tint="-0.4999699890613556"/>
      <name val="Times New Roman CE"/>
      <family val="1"/>
    </font>
    <font>
      <sz val="8"/>
      <color theme="0" tint="-0.4999699890613556"/>
      <name val="Times New Roman CE"/>
      <family val="1"/>
    </font>
    <font>
      <b/>
      <sz val="8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left" inden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 quotePrefix="1">
      <alignment horizontal="left" indent="1"/>
    </xf>
    <xf numFmtId="0" fontId="7" fillId="0" borderId="15" xfId="0" applyFont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7" fillId="0" borderId="15" xfId="0" applyFont="1" applyFill="1" applyBorder="1" applyAlignment="1" quotePrefix="1">
      <alignment horizontal="left" indent="1"/>
    </xf>
    <xf numFmtId="0" fontId="7" fillId="0" borderId="15" xfId="0" applyFont="1" applyBorder="1" applyAlignment="1" quotePrefix="1">
      <alignment horizontal="left" indent="1"/>
    </xf>
    <xf numFmtId="0" fontId="7" fillId="0" borderId="16" xfId="0" applyFont="1" applyFill="1" applyBorder="1" applyAlignment="1" quotePrefix="1">
      <alignment horizontal="left" indent="1"/>
    </xf>
    <xf numFmtId="3" fontId="7" fillId="0" borderId="0" xfId="0" applyNumberFormat="1" applyFont="1" applyBorder="1" applyAlignment="1">
      <alignment horizontal="right" indent="1"/>
    </xf>
    <xf numFmtId="174" fontId="7" fillId="0" borderId="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7" fillId="0" borderId="17" xfId="0" applyNumberFormat="1" applyFont="1" applyFill="1" applyBorder="1" applyAlignment="1">
      <alignment horizontal="right" indent="1"/>
    </xf>
    <xf numFmtId="3" fontId="7" fillId="0" borderId="18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19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174" fontId="7" fillId="0" borderId="19" xfId="0" applyNumberFormat="1" applyFont="1" applyFill="1" applyBorder="1" applyAlignment="1">
      <alignment horizontal="center"/>
    </xf>
    <xf numFmtId="174" fontId="7" fillId="0" borderId="20" xfId="0" applyNumberFormat="1" applyFont="1" applyFill="1" applyBorder="1" applyAlignment="1">
      <alignment horizontal="center"/>
    </xf>
    <xf numFmtId="174" fontId="7" fillId="0" borderId="17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right" indent="1"/>
    </xf>
    <xf numFmtId="3" fontId="7" fillId="0" borderId="22" xfId="0" applyNumberFormat="1" applyFont="1" applyFill="1" applyBorder="1" applyAlignment="1">
      <alignment horizontal="right" indent="1"/>
    </xf>
    <xf numFmtId="0" fontId="7" fillId="0" borderId="16" xfId="0" applyFont="1" applyFill="1" applyBorder="1" applyAlignment="1">
      <alignment horizontal="left" indent="1"/>
    </xf>
    <xf numFmtId="0" fontId="5" fillId="34" borderId="14" xfId="0" applyFont="1" applyFill="1" applyBorder="1" applyAlignment="1">
      <alignment horizontal="left" indent="1"/>
    </xf>
    <xf numFmtId="3" fontId="7" fillId="0" borderId="23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quotePrefix="1">
      <alignment horizontal="left" indent="1"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174" fontId="7" fillId="0" borderId="18" xfId="0" applyNumberFormat="1" applyFont="1" applyFill="1" applyBorder="1" applyAlignment="1">
      <alignment horizontal="center"/>
    </xf>
    <xf numFmtId="174" fontId="7" fillId="0" borderId="21" xfId="0" applyNumberFormat="1" applyFont="1" applyFill="1" applyBorder="1" applyAlignment="1">
      <alignment horizontal="center"/>
    </xf>
    <xf numFmtId="174" fontId="7" fillId="0" borderId="2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3" fontId="7" fillId="0" borderId="24" xfId="0" applyNumberFormat="1" applyFont="1" applyFill="1" applyBorder="1" applyAlignment="1">
      <alignment horizontal="right" indent="1"/>
    </xf>
    <xf numFmtId="3" fontId="7" fillId="0" borderId="25" xfId="0" applyNumberFormat="1" applyFont="1" applyFill="1" applyBorder="1" applyAlignment="1">
      <alignment horizontal="right" inden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2" fillId="0" borderId="10" xfId="0" applyFont="1" applyFill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 indent="1"/>
    </xf>
    <xf numFmtId="174" fontId="7" fillId="0" borderId="26" xfId="0" applyNumberFormat="1" applyFont="1" applyFill="1" applyBorder="1" applyAlignment="1">
      <alignment horizontal="center"/>
    </xf>
    <xf numFmtId="174" fontId="7" fillId="0" borderId="23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right" indent="1"/>
    </xf>
    <xf numFmtId="174" fontId="7" fillId="0" borderId="2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 indent="1"/>
    </xf>
    <xf numFmtId="14" fontId="7" fillId="0" borderId="20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left" indent="1"/>
    </xf>
    <xf numFmtId="174" fontId="7" fillId="0" borderId="24" xfId="0" applyNumberFormat="1" applyFont="1" applyFill="1" applyBorder="1" applyAlignment="1">
      <alignment horizontal="center"/>
    </xf>
    <xf numFmtId="174" fontId="7" fillId="0" borderId="25" xfId="0" applyNumberFormat="1" applyFont="1" applyFill="1" applyBorder="1" applyAlignment="1">
      <alignment horizontal="center"/>
    </xf>
    <xf numFmtId="3" fontId="5" fillId="34" borderId="30" xfId="0" applyNumberFormat="1" applyFont="1" applyFill="1" applyBorder="1" applyAlignment="1">
      <alignment horizontal="right" indent="1"/>
    </xf>
    <xf numFmtId="3" fontId="5" fillId="34" borderId="31" xfId="0" applyNumberFormat="1" applyFont="1" applyFill="1" applyBorder="1" applyAlignment="1">
      <alignment horizontal="right" indent="1"/>
    </xf>
    <xf numFmtId="3" fontId="5" fillId="34" borderId="32" xfId="0" applyNumberFormat="1" applyFont="1" applyFill="1" applyBorder="1" applyAlignment="1">
      <alignment horizontal="right" indent="1"/>
    </xf>
    <xf numFmtId="3" fontId="5" fillId="35" borderId="33" xfId="0" applyNumberFormat="1" applyFont="1" applyFill="1" applyBorder="1" applyAlignment="1">
      <alignment horizontal="right" indent="1"/>
    </xf>
    <xf numFmtId="3" fontId="5" fillId="35" borderId="31" xfId="0" applyNumberFormat="1" applyFont="1" applyFill="1" applyBorder="1" applyAlignment="1">
      <alignment horizontal="right" indent="1"/>
    </xf>
    <xf numFmtId="3" fontId="5" fillId="35" borderId="32" xfId="0" applyNumberFormat="1" applyFont="1" applyFill="1" applyBorder="1" applyAlignment="1">
      <alignment horizontal="right" indent="1"/>
    </xf>
    <xf numFmtId="174" fontId="5" fillId="35" borderId="33" xfId="0" applyNumberFormat="1" applyFont="1" applyFill="1" applyBorder="1" applyAlignment="1">
      <alignment horizontal="center"/>
    </xf>
    <xf numFmtId="174" fontId="5" fillId="35" borderId="31" xfId="0" applyNumberFormat="1" applyFont="1" applyFill="1" applyBorder="1" applyAlignment="1">
      <alignment horizontal="center"/>
    </xf>
    <xf numFmtId="174" fontId="5" fillId="35" borderId="32" xfId="0" applyNumberFormat="1" applyFont="1" applyFill="1" applyBorder="1" applyAlignment="1">
      <alignment horizontal="center"/>
    </xf>
    <xf numFmtId="3" fontId="7" fillId="36" borderId="24" xfId="0" applyNumberFormat="1" applyFont="1" applyFill="1" applyBorder="1" applyAlignment="1">
      <alignment horizontal="right" indent="1"/>
    </xf>
    <xf numFmtId="3" fontId="7" fillId="36" borderId="20" xfId="0" applyNumberFormat="1" applyFont="1" applyFill="1" applyBorder="1" applyAlignment="1">
      <alignment horizontal="right" indent="1"/>
    </xf>
    <xf numFmtId="3" fontId="7" fillId="36" borderId="17" xfId="0" applyNumberFormat="1" applyFont="1" applyFill="1" applyBorder="1" applyAlignment="1">
      <alignment horizontal="right" indent="1"/>
    </xf>
    <xf numFmtId="3" fontId="7" fillId="36" borderId="19" xfId="0" applyNumberFormat="1" applyFont="1" applyFill="1" applyBorder="1" applyAlignment="1">
      <alignment horizontal="right" indent="1"/>
    </xf>
    <xf numFmtId="174" fontId="7" fillId="36" borderId="19" xfId="0" applyNumberFormat="1" applyFont="1" applyFill="1" applyBorder="1" applyAlignment="1">
      <alignment horizontal="center"/>
    </xf>
    <xf numFmtId="174" fontId="7" fillId="36" borderId="20" xfId="0" applyNumberFormat="1" applyFont="1" applyFill="1" applyBorder="1" applyAlignment="1">
      <alignment horizontal="center"/>
    </xf>
    <xf numFmtId="174" fontId="7" fillId="36" borderId="17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 indent="1"/>
    </xf>
    <xf numFmtId="3" fontId="7" fillId="0" borderId="20" xfId="0" applyNumberFormat="1" applyFont="1" applyBorder="1" applyAlignment="1">
      <alignment horizontal="right" indent="1"/>
    </xf>
    <xf numFmtId="3" fontId="7" fillId="37" borderId="19" xfId="0" applyNumberFormat="1" applyFont="1" applyFill="1" applyBorder="1" applyAlignment="1">
      <alignment horizontal="right" indent="1"/>
    </xf>
    <xf numFmtId="3" fontId="7" fillId="37" borderId="20" xfId="0" applyNumberFormat="1" applyFont="1" applyFill="1" applyBorder="1" applyAlignment="1">
      <alignment horizontal="right" indent="1"/>
    </xf>
    <xf numFmtId="3" fontId="7" fillId="37" borderId="17" xfId="0" applyNumberFormat="1" applyFont="1" applyFill="1" applyBorder="1" applyAlignment="1">
      <alignment horizontal="right" indent="1"/>
    </xf>
    <xf numFmtId="174" fontId="7" fillId="37" borderId="19" xfId="0" applyNumberFormat="1" applyFont="1" applyFill="1" applyBorder="1" applyAlignment="1">
      <alignment horizontal="center"/>
    </xf>
    <xf numFmtId="174" fontId="7" fillId="37" borderId="20" xfId="0" applyNumberFormat="1" applyFont="1" applyFill="1" applyBorder="1" applyAlignment="1">
      <alignment horizontal="center"/>
    </xf>
    <xf numFmtId="174" fontId="7" fillId="37" borderId="17" xfId="0" applyNumberFormat="1" applyFont="1" applyFill="1" applyBorder="1" applyAlignment="1">
      <alignment horizontal="center"/>
    </xf>
    <xf numFmtId="3" fontId="7" fillId="38" borderId="19" xfId="0" applyNumberFormat="1" applyFont="1" applyFill="1" applyBorder="1" applyAlignment="1">
      <alignment horizontal="right" indent="1"/>
    </xf>
    <xf numFmtId="3" fontId="7" fillId="38" borderId="17" xfId="0" applyNumberFormat="1" applyFont="1" applyFill="1" applyBorder="1" applyAlignment="1">
      <alignment horizontal="right" indent="1"/>
    </xf>
    <xf numFmtId="174" fontId="7" fillId="38" borderId="19" xfId="0" applyNumberFormat="1" applyFont="1" applyFill="1" applyBorder="1" applyAlignment="1">
      <alignment horizontal="center"/>
    </xf>
    <xf numFmtId="174" fontId="7" fillId="38" borderId="17" xfId="0" applyNumberFormat="1" applyFont="1" applyFill="1" applyBorder="1" applyAlignment="1">
      <alignment horizontal="center"/>
    </xf>
    <xf numFmtId="3" fontId="7" fillId="38" borderId="20" xfId="0" applyNumberFormat="1" applyFont="1" applyFill="1" applyBorder="1" applyAlignment="1">
      <alignment horizontal="right" indent="1"/>
    </xf>
    <xf numFmtId="174" fontId="7" fillId="38" borderId="20" xfId="0" applyNumberFormat="1" applyFont="1" applyFill="1" applyBorder="1" applyAlignment="1">
      <alignment horizontal="center"/>
    </xf>
    <xf numFmtId="14" fontId="57" fillId="38" borderId="15" xfId="0" applyNumberFormat="1" applyFont="1" applyFill="1" applyBorder="1" applyAlignment="1">
      <alignment horizontal="center"/>
    </xf>
    <xf numFmtId="14" fontId="57" fillId="39" borderId="28" xfId="0" applyNumberFormat="1" applyFont="1" applyFill="1" applyBorder="1" applyAlignment="1">
      <alignment horizontal="center"/>
    </xf>
    <xf numFmtId="3" fontId="5" fillId="34" borderId="33" xfId="0" applyNumberFormat="1" applyFont="1" applyFill="1" applyBorder="1" applyAlignment="1">
      <alignment horizontal="right" indent="1"/>
    </xf>
    <xf numFmtId="174" fontId="5" fillId="34" borderId="33" xfId="0" applyNumberFormat="1" applyFont="1" applyFill="1" applyBorder="1" applyAlignment="1">
      <alignment horizontal="center"/>
    </xf>
    <xf numFmtId="174" fontId="5" fillId="34" borderId="31" xfId="0" applyNumberFormat="1" applyFont="1" applyFill="1" applyBorder="1" applyAlignment="1">
      <alignment horizontal="center"/>
    </xf>
    <xf numFmtId="174" fontId="5" fillId="34" borderId="32" xfId="0" applyNumberFormat="1" applyFont="1" applyFill="1" applyBorder="1" applyAlignment="1">
      <alignment horizontal="center"/>
    </xf>
    <xf numFmtId="3" fontId="7" fillId="0" borderId="34" xfId="0" applyNumberFormat="1" applyFont="1" applyBorder="1" applyAlignment="1">
      <alignment horizontal="right" indent="1"/>
    </xf>
    <xf numFmtId="3" fontId="7" fillId="0" borderId="22" xfId="0" applyNumberFormat="1" applyFont="1" applyBorder="1" applyAlignment="1">
      <alignment horizontal="right" indent="1"/>
    </xf>
    <xf numFmtId="14" fontId="7" fillId="38" borderId="15" xfId="0" applyNumberFormat="1" applyFont="1" applyFill="1" applyBorder="1" applyAlignment="1">
      <alignment horizontal="center"/>
    </xf>
    <xf numFmtId="14" fontId="7" fillId="39" borderId="28" xfId="0" applyNumberFormat="1" applyFont="1" applyFill="1" applyBorder="1" applyAlignment="1">
      <alignment horizontal="center"/>
    </xf>
    <xf numFmtId="3" fontId="7" fillId="0" borderId="35" xfId="0" applyNumberFormat="1" applyFont="1" applyBorder="1" applyAlignment="1">
      <alignment horizontal="right" indent="1"/>
    </xf>
    <xf numFmtId="3" fontId="7" fillId="0" borderId="27" xfId="0" applyNumberFormat="1" applyFont="1" applyBorder="1" applyAlignment="1">
      <alignment horizontal="right" indent="1"/>
    </xf>
    <xf numFmtId="3" fontId="7" fillId="37" borderId="26" xfId="0" applyNumberFormat="1" applyFont="1" applyFill="1" applyBorder="1" applyAlignment="1">
      <alignment horizontal="right" indent="1"/>
    </xf>
    <xf numFmtId="3" fontId="7" fillId="38" borderId="27" xfId="0" applyNumberFormat="1" applyFont="1" applyFill="1" applyBorder="1" applyAlignment="1">
      <alignment horizontal="right" indent="1"/>
    </xf>
    <xf numFmtId="3" fontId="7" fillId="37" borderId="23" xfId="0" applyNumberFormat="1" applyFont="1" applyFill="1" applyBorder="1" applyAlignment="1">
      <alignment horizontal="right" indent="1"/>
    </xf>
    <xf numFmtId="174" fontId="7" fillId="37" borderId="26" xfId="0" applyNumberFormat="1" applyFont="1" applyFill="1" applyBorder="1" applyAlignment="1">
      <alignment horizontal="center"/>
    </xf>
    <xf numFmtId="174" fontId="7" fillId="38" borderId="27" xfId="0" applyNumberFormat="1" applyFont="1" applyFill="1" applyBorder="1" applyAlignment="1">
      <alignment horizontal="center"/>
    </xf>
    <xf numFmtId="174" fontId="7" fillId="37" borderId="23" xfId="0" applyNumberFormat="1" applyFont="1" applyFill="1" applyBorder="1" applyAlignment="1">
      <alignment horizontal="center"/>
    </xf>
    <xf numFmtId="3" fontId="5" fillId="40" borderId="33" xfId="0" applyNumberFormat="1" applyFont="1" applyFill="1" applyBorder="1" applyAlignment="1">
      <alignment horizontal="right" indent="1"/>
    </xf>
    <xf numFmtId="3" fontId="5" fillId="40" borderId="31" xfId="0" applyNumberFormat="1" applyFont="1" applyFill="1" applyBorder="1" applyAlignment="1">
      <alignment horizontal="right" indent="1"/>
    </xf>
    <xf numFmtId="3" fontId="5" fillId="40" borderId="32" xfId="0" applyNumberFormat="1" applyFont="1" applyFill="1" applyBorder="1" applyAlignment="1">
      <alignment horizontal="right" indent="1"/>
    </xf>
    <xf numFmtId="174" fontId="5" fillId="40" borderId="33" xfId="0" applyNumberFormat="1" applyFont="1" applyFill="1" applyBorder="1" applyAlignment="1">
      <alignment horizontal="center"/>
    </xf>
    <xf numFmtId="174" fontId="5" fillId="40" borderId="31" xfId="0" applyNumberFormat="1" applyFont="1" applyFill="1" applyBorder="1" applyAlignment="1">
      <alignment horizontal="center"/>
    </xf>
    <xf numFmtId="174" fontId="5" fillId="40" borderId="32" xfId="0" applyNumberFormat="1" applyFont="1" applyFill="1" applyBorder="1" applyAlignment="1">
      <alignment horizontal="center"/>
    </xf>
    <xf numFmtId="3" fontId="7" fillId="38" borderId="26" xfId="0" applyNumberFormat="1" applyFont="1" applyFill="1" applyBorder="1" applyAlignment="1">
      <alignment horizontal="right" indent="1"/>
    </xf>
    <xf numFmtId="3" fontId="7" fillId="37" borderId="21" xfId="0" applyNumberFormat="1" applyFont="1" applyFill="1" applyBorder="1" applyAlignment="1">
      <alignment horizontal="right" indent="1"/>
    </xf>
    <xf numFmtId="3" fontId="7" fillId="37" borderId="18" xfId="0" applyNumberFormat="1" applyFont="1" applyFill="1" applyBorder="1" applyAlignment="1">
      <alignment horizontal="right" indent="1"/>
    </xf>
    <xf numFmtId="174" fontId="7" fillId="37" borderId="21" xfId="0" applyNumberFormat="1" applyFont="1" applyFill="1" applyBorder="1" applyAlignment="1">
      <alignment horizontal="center"/>
    </xf>
    <xf numFmtId="174" fontId="7" fillId="37" borderId="18" xfId="0" applyNumberFormat="1" applyFont="1" applyFill="1" applyBorder="1" applyAlignment="1">
      <alignment horizontal="center"/>
    </xf>
    <xf numFmtId="49" fontId="15" fillId="38" borderId="22" xfId="0" applyNumberFormat="1" applyFont="1" applyFill="1" applyBorder="1" applyAlignment="1">
      <alignment horizontal="center" shrinkToFit="1"/>
    </xf>
    <xf numFmtId="14" fontId="7" fillId="39" borderId="36" xfId="0" applyNumberFormat="1" applyFont="1" applyFill="1" applyBorder="1" applyAlignment="1">
      <alignment horizontal="center"/>
    </xf>
    <xf numFmtId="14" fontId="7" fillId="39" borderId="28" xfId="0" applyNumberFormat="1" applyFont="1" applyFill="1" applyBorder="1" applyAlignment="1">
      <alignment horizontal="center" shrinkToFit="1"/>
    </xf>
    <xf numFmtId="3" fontId="7" fillId="41" borderId="34" xfId="0" applyNumberFormat="1" applyFont="1" applyFill="1" applyBorder="1" applyAlignment="1">
      <alignment horizontal="right" indent="1"/>
    </xf>
    <xf numFmtId="3" fontId="7" fillId="41" borderId="22" xfId="0" applyNumberFormat="1" applyFont="1" applyFill="1" applyBorder="1" applyAlignment="1">
      <alignment horizontal="right" indent="1"/>
    </xf>
    <xf numFmtId="3" fontId="7" fillId="41" borderId="18" xfId="0" applyNumberFormat="1" applyFont="1" applyFill="1" applyBorder="1" applyAlignment="1">
      <alignment horizontal="right" indent="1"/>
    </xf>
    <xf numFmtId="3" fontId="7" fillId="38" borderId="21" xfId="0" applyNumberFormat="1" applyFont="1" applyFill="1" applyBorder="1" applyAlignment="1">
      <alignment horizontal="right" indent="1"/>
    </xf>
    <xf numFmtId="3" fontId="7" fillId="38" borderId="22" xfId="0" applyNumberFormat="1" applyFont="1" applyFill="1" applyBorder="1" applyAlignment="1">
      <alignment horizontal="right" indent="1"/>
    </xf>
    <xf numFmtId="174" fontId="7" fillId="38" borderId="22" xfId="0" applyNumberFormat="1" applyFont="1" applyFill="1" applyBorder="1" applyAlignment="1">
      <alignment horizontal="center"/>
    </xf>
    <xf numFmtId="3" fontId="58" fillId="36" borderId="12" xfId="0" applyNumberFormat="1" applyFont="1" applyFill="1" applyBorder="1" applyAlignment="1">
      <alignment horizontal="right" indent="1"/>
    </xf>
    <xf numFmtId="3" fontId="58" fillId="36" borderId="10" xfId="0" applyNumberFormat="1" applyFont="1" applyFill="1" applyBorder="1" applyAlignment="1">
      <alignment horizontal="right" indent="1"/>
    </xf>
    <xf numFmtId="3" fontId="58" fillId="36" borderId="37" xfId="0" applyNumberFormat="1" applyFont="1" applyFill="1" applyBorder="1" applyAlignment="1">
      <alignment horizontal="right" indent="1"/>
    </xf>
    <xf numFmtId="3" fontId="58" fillId="36" borderId="13" xfId="0" applyNumberFormat="1" applyFont="1" applyFill="1" applyBorder="1" applyAlignment="1">
      <alignment horizontal="right" indent="1"/>
    </xf>
    <xf numFmtId="174" fontId="58" fillId="36" borderId="13" xfId="0" applyNumberFormat="1" applyFont="1" applyFill="1" applyBorder="1" applyAlignment="1">
      <alignment horizontal="center"/>
    </xf>
    <xf numFmtId="174" fontId="58" fillId="36" borderId="10" xfId="0" applyNumberFormat="1" applyFont="1" applyFill="1" applyBorder="1" applyAlignment="1">
      <alignment horizontal="center"/>
    </xf>
    <xf numFmtId="174" fontId="58" fillId="36" borderId="37" xfId="0" applyNumberFormat="1" applyFont="1" applyFill="1" applyBorder="1" applyAlignment="1">
      <alignment horizontal="center"/>
    </xf>
    <xf numFmtId="14" fontId="5" fillId="35" borderId="33" xfId="0" applyNumberFormat="1" applyFont="1" applyFill="1" applyBorder="1" applyAlignment="1">
      <alignment horizontal="right" indent="1"/>
    </xf>
    <xf numFmtId="14" fontId="5" fillId="35" borderId="31" xfId="0" applyNumberFormat="1" applyFont="1" applyFill="1" applyBorder="1" applyAlignment="1">
      <alignment horizontal="right" indent="1"/>
    </xf>
    <xf numFmtId="3" fontId="7" fillId="0" borderId="19" xfId="0" applyNumberFormat="1" applyFont="1" applyBorder="1" applyAlignment="1">
      <alignment horizontal="right" indent="1"/>
    </xf>
    <xf numFmtId="174" fontId="7" fillId="0" borderId="19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right" indent="1"/>
    </xf>
    <xf numFmtId="174" fontId="7" fillId="0" borderId="21" xfId="0" applyNumberFormat="1" applyFont="1" applyBorder="1" applyAlignment="1">
      <alignment horizontal="center"/>
    </xf>
    <xf numFmtId="174" fontId="7" fillId="0" borderId="38" xfId="0" applyNumberFormat="1" applyFont="1" applyBorder="1" applyAlignment="1">
      <alignment horizontal="center"/>
    </xf>
    <xf numFmtId="174" fontId="7" fillId="0" borderId="18" xfId="0" applyNumberFormat="1" applyFont="1" applyBorder="1" applyAlignment="1">
      <alignment horizontal="center"/>
    </xf>
    <xf numFmtId="14" fontId="7" fillId="40" borderId="15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horizontal="left" vertical="center" wrapText="1" indent="1"/>
    </xf>
    <xf numFmtId="0" fontId="5" fillId="33" borderId="40" xfId="0" applyFont="1" applyFill="1" applyBorder="1" applyAlignment="1">
      <alignment horizontal="left" vertical="center" indent="1"/>
    </xf>
    <xf numFmtId="0" fontId="5" fillId="33" borderId="41" xfId="0" applyFont="1" applyFill="1" applyBorder="1" applyAlignment="1">
      <alignment horizontal="left" vertical="center" indent="1"/>
    </xf>
    <xf numFmtId="0" fontId="6" fillId="33" borderId="4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57" fillId="39" borderId="20" xfId="0" applyNumberFormat="1" applyFont="1" applyFill="1" applyBorder="1" applyAlignment="1">
      <alignment horizontal="center"/>
    </xf>
    <xf numFmtId="49" fontId="57" fillId="39" borderId="28" xfId="0" applyNumberFormat="1" applyFont="1" applyFill="1" applyBorder="1" applyAlignment="1">
      <alignment horizontal="center"/>
    </xf>
    <xf numFmtId="49" fontId="59" fillId="40" borderId="14" xfId="0" applyNumberFormat="1" applyFont="1" applyFill="1" applyBorder="1" applyAlignment="1">
      <alignment horizontal="center"/>
    </xf>
    <xf numFmtId="49" fontId="59" fillId="40" borderId="50" xfId="0" applyNumberFormat="1" applyFont="1" applyFill="1" applyBorder="1" applyAlignment="1">
      <alignment horizontal="center"/>
    </xf>
    <xf numFmtId="49" fontId="57" fillId="36" borderId="20" xfId="0" applyNumberFormat="1" applyFont="1" applyFill="1" applyBorder="1" applyAlignment="1">
      <alignment horizontal="center"/>
    </xf>
    <xf numFmtId="49" fontId="57" fillId="36" borderId="28" xfId="0" applyNumberFormat="1" applyFont="1" applyFill="1" applyBorder="1" applyAlignment="1">
      <alignment horizontal="center"/>
    </xf>
    <xf numFmtId="14" fontId="57" fillId="38" borderId="20" xfId="0" applyNumberFormat="1" applyFont="1" applyFill="1" applyBorder="1" applyAlignment="1">
      <alignment horizontal="center"/>
    </xf>
    <xf numFmtId="0" fontId="60" fillId="38" borderId="28" xfId="0" applyFont="1" applyFill="1" applyBorder="1" applyAlignment="1">
      <alignment horizontal="center"/>
    </xf>
    <xf numFmtId="49" fontId="57" fillId="0" borderId="20" xfId="0" applyNumberFormat="1" applyFont="1" applyFill="1" applyBorder="1" applyAlignment="1">
      <alignment horizontal="center"/>
    </xf>
    <xf numFmtId="49" fontId="57" fillId="0" borderId="28" xfId="0" applyNumberFormat="1" applyFont="1" applyFill="1" applyBorder="1" applyAlignment="1">
      <alignment horizontal="center"/>
    </xf>
    <xf numFmtId="49" fontId="61" fillId="34" borderId="14" xfId="0" applyNumberFormat="1" applyFont="1" applyFill="1" applyBorder="1" applyAlignment="1">
      <alignment horizontal="center"/>
    </xf>
    <xf numFmtId="49" fontId="61" fillId="34" borderId="50" xfId="0" applyNumberFormat="1" applyFont="1" applyFill="1" applyBorder="1" applyAlignment="1">
      <alignment horizontal="center"/>
    </xf>
    <xf numFmtId="49" fontId="57" fillId="42" borderId="20" xfId="0" applyNumberFormat="1" applyFont="1" applyFill="1" applyBorder="1" applyAlignment="1">
      <alignment horizontal="center"/>
    </xf>
    <xf numFmtId="49" fontId="57" fillId="42" borderId="28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14" fontId="57" fillId="42" borderId="20" xfId="0" applyNumberFormat="1" applyFont="1" applyFill="1" applyBorder="1" applyAlignment="1">
      <alignment horizontal="center"/>
    </xf>
    <xf numFmtId="49" fontId="62" fillId="0" borderId="20" xfId="0" applyNumberFormat="1" applyFont="1" applyFill="1" applyBorder="1" applyAlignment="1">
      <alignment horizontal="center"/>
    </xf>
    <xf numFmtId="49" fontId="62" fillId="0" borderId="28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6" xfId="0" applyNumberFormat="1" applyFont="1" applyFill="1" applyBorder="1" applyAlignment="1">
      <alignment horizontal="center"/>
    </xf>
    <xf numFmtId="49" fontId="61" fillId="35" borderId="14" xfId="0" applyNumberFormat="1" applyFont="1" applyFill="1" applyBorder="1" applyAlignment="1">
      <alignment horizontal="center"/>
    </xf>
    <xf numFmtId="49" fontId="61" fillId="35" borderId="50" xfId="0" applyNumberFormat="1" applyFont="1" applyFill="1" applyBorder="1" applyAlignment="1">
      <alignment horizontal="center"/>
    </xf>
    <xf numFmtId="14" fontId="7" fillId="38" borderId="20" xfId="0" applyNumberFormat="1" applyFont="1" applyFill="1" applyBorder="1" applyAlignment="1">
      <alignment horizontal="center"/>
    </xf>
    <xf numFmtId="49" fontId="7" fillId="37" borderId="28" xfId="0" applyNumberFormat="1" applyFont="1" applyFill="1" applyBorder="1" applyAlignment="1">
      <alignment horizontal="center"/>
    </xf>
    <xf numFmtId="14" fontId="7" fillId="38" borderId="27" xfId="0" applyNumberFormat="1" applyFont="1" applyFill="1" applyBorder="1" applyAlignment="1">
      <alignment horizontal="center"/>
    </xf>
    <xf numFmtId="49" fontId="7" fillId="37" borderId="51" xfId="0" applyNumberFormat="1" applyFont="1" applyFill="1" applyBorder="1" applyAlignment="1">
      <alignment horizontal="center"/>
    </xf>
    <xf numFmtId="49" fontId="5" fillId="40" borderId="14" xfId="0" applyNumberFormat="1" applyFont="1" applyFill="1" applyBorder="1" applyAlignment="1">
      <alignment horizontal="center"/>
    </xf>
    <xf numFmtId="49" fontId="5" fillId="40" borderId="50" xfId="0" applyNumberFormat="1" applyFont="1" applyFill="1" applyBorder="1" applyAlignment="1">
      <alignment horizontal="center"/>
    </xf>
    <xf numFmtId="14" fontId="62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40" borderId="14" xfId="0" applyNumberFormat="1" applyFont="1" applyFill="1" applyBorder="1" applyAlignment="1">
      <alignment horizontal="center"/>
    </xf>
    <xf numFmtId="49" fontId="7" fillId="40" borderId="50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14" fontId="7" fillId="39" borderId="29" xfId="0" applyNumberFormat="1" applyFont="1" applyFill="1" applyBorder="1" applyAlignment="1">
      <alignment horizontal="center"/>
    </xf>
    <xf numFmtId="49" fontId="7" fillId="39" borderId="29" xfId="0" applyNumberFormat="1" applyFont="1" applyFill="1" applyBorder="1" applyAlignment="1">
      <alignment horizontal="center"/>
    </xf>
    <xf numFmtId="14" fontId="7" fillId="0" borderId="27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61" fillId="40" borderId="14" xfId="0" applyNumberFormat="1" applyFont="1" applyFill="1" applyBorder="1" applyAlignment="1">
      <alignment horizontal="center"/>
    </xf>
    <xf numFmtId="49" fontId="61" fillId="40" borderId="50" xfId="0" applyNumberFormat="1" applyFont="1" applyFill="1" applyBorder="1" applyAlignment="1">
      <alignment horizontal="center"/>
    </xf>
    <xf numFmtId="14" fontId="7" fillId="39" borderId="27" xfId="0" applyNumberFormat="1" applyFont="1" applyFill="1" applyBorder="1" applyAlignment="1">
      <alignment horizontal="center"/>
    </xf>
    <xf numFmtId="49" fontId="7" fillId="39" borderId="51" xfId="0" applyNumberFormat="1" applyFont="1" applyFill="1" applyBorder="1" applyAlignment="1">
      <alignment horizontal="center"/>
    </xf>
    <xf numFmtId="14" fontId="7" fillId="39" borderId="20" xfId="0" applyNumberFormat="1" applyFont="1" applyFill="1" applyBorder="1" applyAlignment="1">
      <alignment horizontal="center"/>
    </xf>
    <xf numFmtId="49" fontId="7" fillId="39" borderId="28" xfId="0" applyNumberFormat="1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50" xfId="0" applyNumberFormat="1" applyFont="1" applyFill="1" applyBorder="1" applyAlignment="1">
      <alignment horizontal="center"/>
    </xf>
    <xf numFmtId="14" fontId="62" fillId="0" borderId="22" xfId="0" applyNumberFormat="1" applyFont="1" applyFill="1" applyBorder="1" applyAlignment="1">
      <alignment horizontal="center"/>
    </xf>
    <xf numFmtId="14" fontId="7" fillId="38" borderId="52" xfId="0" applyNumberFormat="1" applyFont="1" applyFill="1" applyBorder="1" applyAlignment="1">
      <alignment horizontal="center"/>
    </xf>
    <xf numFmtId="49" fontId="7" fillId="38" borderId="52" xfId="0" applyNumberFormat="1" applyFont="1" applyFill="1" applyBorder="1" applyAlignment="1">
      <alignment horizontal="center"/>
    </xf>
    <xf numFmtId="49" fontId="7" fillId="42" borderId="11" xfId="0" applyNumberFormat="1" applyFont="1" applyFill="1" applyBorder="1" applyAlignment="1">
      <alignment horizontal="center"/>
    </xf>
    <xf numFmtId="49" fontId="7" fillId="42" borderId="53" xfId="0" applyNumberFormat="1" applyFont="1" applyFill="1" applyBorder="1" applyAlignment="1">
      <alignment horizontal="center"/>
    </xf>
    <xf numFmtId="14" fontId="7" fillId="38" borderId="16" xfId="0" applyNumberFormat="1" applyFont="1" applyFill="1" applyBorder="1" applyAlignment="1">
      <alignment horizontal="center"/>
    </xf>
    <xf numFmtId="49" fontId="7" fillId="38" borderId="36" xfId="0" applyNumberFormat="1" applyFont="1" applyFill="1" applyBorder="1" applyAlignment="1">
      <alignment horizontal="center"/>
    </xf>
    <xf numFmtId="14" fontId="7" fillId="42" borderId="14" xfId="0" applyNumberFormat="1" applyFont="1" applyFill="1" applyBorder="1" applyAlignment="1">
      <alignment horizontal="center"/>
    </xf>
    <xf numFmtId="14" fontId="7" fillId="42" borderId="50" xfId="0" applyNumberFormat="1" applyFont="1" applyFill="1" applyBorder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49" fontId="62" fillId="0" borderId="36" xfId="0" applyNumberFormat="1" applyFont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/>
    </xf>
    <xf numFmtId="49" fontId="7" fillId="36" borderId="53" xfId="0" applyNumberFormat="1" applyFont="1" applyFill="1" applyBorder="1" applyAlignment="1">
      <alignment horizontal="center"/>
    </xf>
    <xf numFmtId="14" fontId="7" fillId="42" borderId="11" xfId="0" applyNumberFormat="1" applyFont="1" applyFill="1" applyBorder="1" applyAlignment="1">
      <alignment horizontal="center"/>
    </xf>
    <xf numFmtId="49" fontId="63" fillId="24" borderId="54" xfId="0" applyNumberFormat="1" applyFont="1" applyFill="1" applyBorder="1" applyAlignment="1">
      <alignment horizontal="center" shrinkToFit="1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 indent="1"/>
    </xf>
    <xf numFmtId="14" fontId="7" fillId="35" borderId="14" xfId="0" applyNumberFormat="1" applyFont="1" applyFill="1" applyBorder="1" applyAlignment="1">
      <alignment horizontal="center"/>
    </xf>
    <xf numFmtId="49" fontId="7" fillId="38" borderId="20" xfId="0" applyNumberFormat="1" applyFont="1" applyFill="1" applyBorder="1" applyAlignment="1">
      <alignment horizontal="center"/>
    </xf>
    <xf numFmtId="49" fontId="7" fillId="38" borderId="28" xfId="0" applyNumberFormat="1" applyFont="1" applyFill="1" applyBorder="1" applyAlignment="1">
      <alignment horizontal="center"/>
    </xf>
    <xf numFmtId="49" fontId="62" fillId="0" borderId="20" xfId="0" applyNumberFormat="1" applyFont="1" applyFill="1" applyBorder="1" applyAlignment="1">
      <alignment horizontal="center"/>
    </xf>
    <xf numFmtId="49" fontId="62" fillId="0" borderId="28" xfId="0" applyNumberFormat="1" applyFont="1" applyFill="1" applyBorder="1" applyAlignment="1">
      <alignment horizontal="center"/>
    </xf>
    <xf numFmtId="49" fontId="62" fillId="36" borderId="20" xfId="0" applyNumberFormat="1" applyFont="1" applyFill="1" applyBorder="1" applyAlignment="1">
      <alignment horizontal="center"/>
    </xf>
    <xf numFmtId="49" fontId="62" fillId="36" borderId="28" xfId="0" applyNumberFormat="1" applyFont="1" applyFill="1" applyBorder="1" applyAlignment="1">
      <alignment horizontal="center"/>
    </xf>
    <xf numFmtId="14" fontId="7" fillId="42" borderId="29" xfId="0" applyNumberFormat="1" applyFont="1" applyFill="1" applyBorder="1" applyAlignment="1">
      <alignment horizontal="center"/>
    </xf>
    <xf numFmtId="49" fontId="7" fillId="42" borderId="29" xfId="0" applyNumberFormat="1" applyFont="1" applyFill="1" applyBorder="1" applyAlignment="1">
      <alignment horizontal="center"/>
    </xf>
    <xf numFmtId="14" fontId="62" fillId="0" borderId="29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14" fontId="7" fillId="39" borderId="55" xfId="0" applyNumberFormat="1" applyFont="1" applyFill="1" applyBorder="1" applyAlignment="1">
      <alignment horizontal="center"/>
    </xf>
    <xf numFmtId="49" fontId="7" fillId="39" borderId="55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169</xdr:row>
      <xdr:rowOff>19050</xdr:rowOff>
    </xdr:from>
    <xdr:to>
      <xdr:col>0</xdr:col>
      <xdr:colOff>904875</xdr:colOff>
      <xdr:row>170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6536650"/>
          <a:ext cx="723900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169</xdr:row>
      <xdr:rowOff>19050</xdr:rowOff>
    </xdr:from>
    <xdr:to>
      <xdr:col>0</xdr:col>
      <xdr:colOff>1752600</xdr:colOff>
      <xdr:row>170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6536650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173</xdr:row>
      <xdr:rowOff>0</xdr:rowOff>
    </xdr:from>
    <xdr:to>
      <xdr:col>0</xdr:col>
      <xdr:colOff>914400</xdr:colOff>
      <xdr:row>174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0975" y="27517725"/>
          <a:ext cx="7334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177</xdr:row>
      <xdr:rowOff>0</xdr:rowOff>
    </xdr:from>
    <xdr:to>
      <xdr:col>0</xdr:col>
      <xdr:colOff>914400</xdr:colOff>
      <xdr:row>178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80975" y="28346400"/>
          <a:ext cx="73342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89"/>
  <sheetViews>
    <sheetView showGridLines="0" showRowColHeaders="0" tabSelected="1" showOutlineSymbol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53.75390625" style="4" customWidth="1"/>
    <col min="2" max="10" width="7.75390625" style="1" customWidth="1"/>
    <col min="11" max="12" width="12.75390625" style="1" customWidth="1"/>
    <col min="13" max="13" width="2.00390625" style="1" customWidth="1"/>
    <col min="14" max="16384" width="0" style="1" hidden="1" customWidth="1"/>
  </cols>
  <sheetData>
    <row r="1" spans="1:10" ht="46.5" customHeight="1">
      <c r="A1" s="55" t="s">
        <v>145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30" customHeight="1">
      <c r="A2" s="145" t="s">
        <v>0</v>
      </c>
      <c r="B2" s="148" t="s">
        <v>101</v>
      </c>
      <c r="C2" s="149"/>
      <c r="D2" s="149"/>
      <c r="E2" s="150" t="s">
        <v>144</v>
      </c>
      <c r="F2" s="151"/>
      <c r="G2" s="151"/>
      <c r="H2" s="148" t="s">
        <v>1</v>
      </c>
      <c r="I2" s="149"/>
      <c r="J2" s="149"/>
      <c r="K2" s="152" t="s">
        <v>2</v>
      </c>
      <c r="L2" s="153"/>
    </row>
    <row r="3" spans="1:12" ht="12.75">
      <c r="A3" s="146"/>
      <c r="B3" s="158" t="s">
        <v>3</v>
      </c>
      <c r="C3" s="159"/>
      <c r="D3" s="160" t="s">
        <v>4</v>
      </c>
      <c r="E3" s="162" t="s">
        <v>3</v>
      </c>
      <c r="F3" s="159"/>
      <c r="G3" s="160" t="s">
        <v>4</v>
      </c>
      <c r="H3" s="162" t="s">
        <v>3</v>
      </c>
      <c r="I3" s="159"/>
      <c r="J3" s="160" t="s">
        <v>4</v>
      </c>
      <c r="K3" s="154"/>
      <c r="L3" s="155"/>
    </row>
    <row r="4" spans="1:12" ht="16.5" customHeight="1">
      <c r="A4" s="147"/>
      <c r="B4" s="11" t="s">
        <v>5</v>
      </c>
      <c r="C4" s="8" t="s">
        <v>6</v>
      </c>
      <c r="D4" s="161"/>
      <c r="E4" s="12" t="s">
        <v>5</v>
      </c>
      <c r="F4" s="8" t="s">
        <v>6</v>
      </c>
      <c r="G4" s="161"/>
      <c r="H4" s="12" t="s">
        <v>5</v>
      </c>
      <c r="I4" s="8" t="s">
        <v>6</v>
      </c>
      <c r="J4" s="161"/>
      <c r="K4" s="156"/>
      <c r="L4" s="157"/>
    </row>
    <row r="5" spans="1:12" ht="18" customHeight="1">
      <c r="A5" s="48" t="s">
        <v>7</v>
      </c>
      <c r="B5" s="22"/>
      <c r="C5" s="22"/>
      <c r="D5" s="21"/>
      <c r="E5" s="22"/>
      <c r="F5" s="22"/>
      <c r="G5" s="21"/>
      <c r="H5" s="22"/>
      <c r="I5" s="22"/>
      <c r="J5" s="21"/>
      <c r="K5" s="23"/>
      <c r="L5" s="23"/>
    </row>
    <row r="6" spans="1:12" ht="12" customHeight="1">
      <c r="A6" s="13" t="s">
        <v>8</v>
      </c>
      <c r="B6" s="61">
        <f>SUM(B7:B19)</f>
        <v>4002</v>
      </c>
      <c r="C6" s="62">
        <f>SUM(C7:C19)</f>
        <v>975</v>
      </c>
      <c r="D6" s="63">
        <f aca="true" t="shared" si="0" ref="D6:D69">B6+C6</f>
        <v>4977</v>
      </c>
      <c r="E6" s="64"/>
      <c r="F6" s="65"/>
      <c r="G6" s="66"/>
      <c r="H6" s="67"/>
      <c r="I6" s="68"/>
      <c r="J6" s="69"/>
      <c r="K6" s="165"/>
      <c r="L6" s="166"/>
    </row>
    <row r="7" spans="1:12" ht="12" customHeight="1">
      <c r="A7" s="14" t="s">
        <v>10</v>
      </c>
      <c r="B7" s="70"/>
      <c r="C7" s="71"/>
      <c r="D7" s="72"/>
      <c r="E7" s="73"/>
      <c r="F7" s="71"/>
      <c r="G7" s="72"/>
      <c r="H7" s="74"/>
      <c r="I7" s="75"/>
      <c r="J7" s="76"/>
      <c r="K7" s="167"/>
      <c r="L7" s="168"/>
    </row>
    <row r="8" spans="1:12" ht="12" customHeight="1">
      <c r="A8" s="15" t="s">
        <v>12</v>
      </c>
      <c r="B8" s="77">
        <v>550</v>
      </c>
      <c r="C8" s="78">
        <v>270</v>
      </c>
      <c r="D8" s="24">
        <f t="shared" si="0"/>
        <v>820</v>
      </c>
      <c r="E8" s="79"/>
      <c r="F8" s="80"/>
      <c r="G8" s="81"/>
      <c r="H8" s="82"/>
      <c r="I8" s="83"/>
      <c r="J8" s="84"/>
      <c r="K8" s="169" t="s">
        <v>150</v>
      </c>
      <c r="L8" s="170"/>
    </row>
    <row r="9" spans="1:12" ht="12" customHeight="1">
      <c r="A9" s="15" t="s">
        <v>11</v>
      </c>
      <c r="B9" s="77">
        <v>719</v>
      </c>
      <c r="C9" s="78">
        <v>0</v>
      </c>
      <c r="D9" s="24">
        <f t="shared" si="0"/>
        <v>719</v>
      </c>
      <c r="E9" s="27">
        <v>709</v>
      </c>
      <c r="F9" s="28">
        <v>0</v>
      </c>
      <c r="G9" s="24">
        <f aca="true" t="shared" si="1" ref="G9:G19">E9+F9</f>
        <v>709</v>
      </c>
      <c r="H9" s="29">
        <f aca="true" t="shared" si="2" ref="H9:J21">E9/B9</f>
        <v>0.9860917941585535</v>
      </c>
      <c r="I9" s="30" t="s">
        <v>151</v>
      </c>
      <c r="J9" s="31">
        <f t="shared" si="2"/>
        <v>0.9860917941585535</v>
      </c>
      <c r="K9" s="171"/>
      <c r="L9" s="172"/>
    </row>
    <row r="10" spans="1:12" ht="12" customHeight="1">
      <c r="A10" s="14" t="s">
        <v>15</v>
      </c>
      <c r="B10" s="77">
        <v>483</v>
      </c>
      <c r="C10" s="78">
        <v>10</v>
      </c>
      <c r="D10" s="24">
        <f t="shared" si="0"/>
        <v>493</v>
      </c>
      <c r="E10" s="27">
        <v>342</v>
      </c>
      <c r="F10" s="28">
        <v>2</v>
      </c>
      <c r="G10" s="24">
        <f t="shared" si="1"/>
        <v>344</v>
      </c>
      <c r="H10" s="29">
        <f t="shared" si="2"/>
        <v>0.7080745341614907</v>
      </c>
      <c r="I10" s="30">
        <f>F10/C10</f>
        <v>0.2</v>
      </c>
      <c r="J10" s="31">
        <f t="shared" si="2"/>
        <v>0.6977687626774848</v>
      </c>
      <c r="K10" s="171"/>
      <c r="L10" s="172"/>
    </row>
    <row r="11" spans="1:12" ht="12" customHeight="1">
      <c r="A11" s="14" t="s">
        <v>16</v>
      </c>
      <c r="B11" s="77">
        <v>481</v>
      </c>
      <c r="C11" s="78">
        <v>245</v>
      </c>
      <c r="D11" s="24">
        <f t="shared" si="0"/>
        <v>726</v>
      </c>
      <c r="E11" s="27">
        <v>260</v>
      </c>
      <c r="F11" s="28">
        <v>109</v>
      </c>
      <c r="G11" s="24">
        <f t="shared" si="1"/>
        <v>369</v>
      </c>
      <c r="H11" s="29">
        <f t="shared" si="2"/>
        <v>0.5405405405405406</v>
      </c>
      <c r="I11" s="30">
        <f>F11/C11</f>
        <v>0.4448979591836735</v>
      </c>
      <c r="J11" s="31">
        <f t="shared" si="2"/>
        <v>0.5082644628099173</v>
      </c>
      <c r="K11" s="171"/>
      <c r="L11" s="172"/>
    </row>
    <row r="12" spans="1:12" ht="12" customHeight="1">
      <c r="A12" s="14" t="s">
        <v>14</v>
      </c>
      <c r="B12" s="70"/>
      <c r="C12" s="71"/>
      <c r="D12" s="72"/>
      <c r="E12" s="73"/>
      <c r="F12" s="71"/>
      <c r="G12" s="72"/>
      <c r="H12" s="74"/>
      <c r="I12" s="75"/>
      <c r="J12" s="76"/>
      <c r="K12" s="167"/>
      <c r="L12" s="168"/>
    </row>
    <row r="13" spans="1:12" ht="12" customHeight="1">
      <c r="A13" s="14" t="s">
        <v>17</v>
      </c>
      <c r="B13" s="77">
        <v>260</v>
      </c>
      <c r="C13" s="78">
        <v>0</v>
      </c>
      <c r="D13" s="24">
        <f t="shared" si="0"/>
        <v>260</v>
      </c>
      <c r="E13" s="85"/>
      <c r="F13" s="28">
        <v>0</v>
      </c>
      <c r="G13" s="86"/>
      <c r="H13" s="87"/>
      <c r="I13" s="29" t="s">
        <v>151</v>
      </c>
      <c r="J13" s="88"/>
      <c r="K13" s="169">
        <v>44387</v>
      </c>
      <c r="L13" s="170"/>
    </row>
    <row r="14" spans="1:12" ht="12" customHeight="1">
      <c r="A14" s="16" t="s">
        <v>133</v>
      </c>
      <c r="B14" s="77">
        <v>90</v>
      </c>
      <c r="C14" s="78">
        <v>60</v>
      </c>
      <c r="D14" s="24">
        <f t="shared" si="0"/>
        <v>150</v>
      </c>
      <c r="E14" s="27">
        <v>42</v>
      </c>
      <c r="F14" s="28">
        <v>25</v>
      </c>
      <c r="G14" s="24">
        <f t="shared" si="1"/>
        <v>67</v>
      </c>
      <c r="H14" s="29">
        <f t="shared" si="2"/>
        <v>0.4666666666666667</v>
      </c>
      <c r="I14" s="29">
        <f t="shared" si="2"/>
        <v>0.4166666666666667</v>
      </c>
      <c r="J14" s="31">
        <f t="shared" si="2"/>
        <v>0.44666666666666666</v>
      </c>
      <c r="K14" s="171"/>
      <c r="L14" s="177"/>
    </row>
    <row r="15" spans="1:12" ht="12" customHeight="1">
      <c r="A15" s="14" t="s">
        <v>18</v>
      </c>
      <c r="B15" s="77">
        <v>545</v>
      </c>
      <c r="C15" s="78">
        <v>0</v>
      </c>
      <c r="D15" s="24">
        <f t="shared" si="0"/>
        <v>545</v>
      </c>
      <c r="E15" s="27">
        <v>231</v>
      </c>
      <c r="F15" s="28">
        <v>0</v>
      </c>
      <c r="G15" s="24">
        <f t="shared" si="1"/>
        <v>231</v>
      </c>
      <c r="H15" s="29">
        <f t="shared" si="2"/>
        <v>0.42385321100917434</v>
      </c>
      <c r="I15" s="30" t="s">
        <v>151</v>
      </c>
      <c r="J15" s="31">
        <f t="shared" si="2"/>
        <v>0.42385321100917434</v>
      </c>
      <c r="K15" s="171"/>
      <c r="L15" s="172"/>
    </row>
    <row r="16" spans="1:12" ht="12" customHeight="1">
      <c r="A16" s="14" t="s">
        <v>9</v>
      </c>
      <c r="B16" s="77">
        <v>34</v>
      </c>
      <c r="C16" s="78">
        <v>10</v>
      </c>
      <c r="D16" s="24">
        <f t="shared" si="0"/>
        <v>44</v>
      </c>
      <c r="E16" s="27">
        <v>0</v>
      </c>
      <c r="F16" s="28">
        <v>1</v>
      </c>
      <c r="G16" s="24">
        <f t="shared" si="1"/>
        <v>1</v>
      </c>
      <c r="H16" s="29">
        <f t="shared" si="2"/>
        <v>0</v>
      </c>
      <c r="I16" s="30">
        <f t="shared" si="2"/>
        <v>0.1</v>
      </c>
      <c r="J16" s="31">
        <f t="shared" si="2"/>
        <v>0.022727272727272728</v>
      </c>
      <c r="K16" s="163">
        <v>44408</v>
      </c>
      <c r="L16" s="164"/>
    </row>
    <row r="17" spans="1:12" ht="12" customHeight="1">
      <c r="A17" s="17" t="s">
        <v>13</v>
      </c>
      <c r="B17" s="70"/>
      <c r="C17" s="71"/>
      <c r="D17" s="72"/>
      <c r="E17" s="73"/>
      <c r="F17" s="71"/>
      <c r="G17" s="72"/>
      <c r="H17" s="74"/>
      <c r="I17" s="75"/>
      <c r="J17" s="76"/>
      <c r="K17" s="167"/>
      <c r="L17" s="168"/>
    </row>
    <row r="18" spans="1:12" ht="12" customHeight="1">
      <c r="A18" s="14" t="s">
        <v>19</v>
      </c>
      <c r="B18" s="77">
        <v>540</v>
      </c>
      <c r="C18" s="78">
        <v>380</v>
      </c>
      <c r="D18" s="24">
        <f t="shared" si="0"/>
        <v>920</v>
      </c>
      <c r="E18" s="27">
        <v>133</v>
      </c>
      <c r="F18" s="89"/>
      <c r="G18" s="86"/>
      <c r="H18" s="29">
        <f t="shared" si="2"/>
        <v>0.2462962962962963</v>
      </c>
      <c r="I18" s="90"/>
      <c r="J18" s="88"/>
      <c r="K18" s="91" t="s">
        <v>152</v>
      </c>
      <c r="L18" s="92" t="s">
        <v>153</v>
      </c>
    </row>
    <row r="19" spans="1:12" ht="12" customHeight="1">
      <c r="A19" s="14" t="s">
        <v>20</v>
      </c>
      <c r="B19" s="77">
        <v>300</v>
      </c>
      <c r="C19" s="78">
        <v>0</v>
      </c>
      <c r="D19" s="24">
        <f t="shared" si="0"/>
        <v>300</v>
      </c>
      <c r="E19" s="27">
        <v>216</v>
      </c>
      <c r="F19" s="28">
        <v>0</v>
      </c>
      <c r="G19" s="24">
        <f t="shared" si="1"/>
        <v>216</v>
      </c>
      <c r="H19" s="29">
        <f t="shared" si="2"/>
        <v>0.72</v>
      </c>
      <c r="I19" s="30" t="s">
        <v>151</v>
      </c>
      <c r="J19" s="31">
        <f t="shared" si="2"/>
        <v>0.72</v>
      </c>
      <c r="K19" s="163" t="s">
        <v>154</v>
      </c>
      <c r="L19" s="164"/>
    </row>
    <row r="20" spans="1:12" ht="12" customHeight="1">
      <c r="A20" s="13" t="s">
        <v>21</v>
      </c>
      <c r="B20" s="61">
        <f>SUM(B21:B28)</f>
        <v>2364</v>
      </c>
      <c r="C20" s="62">
        <f>SUM(C21:C28)</f>
        <v>0</v>
      </c>
      <c r="D20" s="63">
        <f t="shared" si="0"/>
        <v>2364</v>
      </c>
      <c r="E20" s="93">
        <f>SUM(E21:E28)</f>
        <v>1985</v>
      </c>
      <c r="F20" s="62">
        <f>SUM(F21:F28)</f>
        <v>0</v>
      </c>
      <c r="G20" s="63">
        <f>SUM(E20:F20)</f>
        <v>1985</v>
      </c>
      <c r="H20" s="94">
        <f t="shared" si="2"/>
        <v>0.8396785109983079</v>
      </c>
      <c r="I20" s="95" t="s">
        <v>151</v>
      </c>
      <c r="J20" s="96">
        <f t="shared" si="2"/>
        <v>0.8396785109983079</v>
      </c>
      <c r="K20" s="173"/>
      <c r="L20" s="174"/>
    </row>
    <row r="21" spans="1:12" ht="12" customHeight="1">
      <c r="A21" s="15" t="s">
        <v>108</v>
      </c>
      <c r="B21" s="77">
        <v>75</v>
      </c>
      <c r="C21" s="78">
        <v>0</v>
      </c>
      <c r="D21" s="24">
        <f t="shared" si="0"/>
        <v>75</v>
      </c>
      <c r="E21" s="27">
        <v>48</v>
      </c>
      <c r="F21" s="78">
        <v>0</v>
      </c>
      <c r="G21" s="24">
        <f aca="true" t="shared" si="3" ref="G21:G28">E21+F21</f>
        <v>48</v>
      </c>
      <c r="H21" s="29">
        <f t="shared" si="2"/>
        <v>0.64</v>
      </c>
      <c r="I21" s="30" t="s">
        <v>151</v>
      </c>
      <c r="J21" s="31">
        <f t="shared" si="2"/>
        <v>0.64</v>
      </c>
      <c r="K21" s="175" t="s">
        <v>155</v>
      </c>
      <c r="L21" s="176"/>
    </row>
    <row r="22" spans="1:12" ht="12" customHeight="1">
      <c r="A22" s="16" t="s">
        <v>22</v>
      </c>
      <c r="B22" s="77">
        <v>489</v>
      </c>
      <c r="C22" s="78">
        <v>0</v>
      </c>
      <c r="D22" s="24">
        <f t="shared" si="0"/>
        <v>489</v>
      </c>
      <c r="E22" s="27">
        <v>286</v>
      </c>
      <c r="F22" s="78">
        <v>0</v>
      </c>
      <c r="G22" s="24">
        <f t="shared" si="3"/>
        <v>286</v>
      </c>
      <c r="H22" s="29">
        <f aca="true" t="shared" si="4" ref="H22:H36">E22/B22</f>
        <v>0.5848670756646217</v>
      </c>
      <c r="I22" s="30" t="s">
        <v>151</v>
      </c>
      <c r="J22" s="31">
        <f aca="true" t="shared" si="5" ref="J22:J53">G22/D22</f>
        <v>0.5848670756646217</v>
      </c>
      <c r="K22" s="163">
        <v>44417</v>
      </c>
      <c r="L22" s="164"/>
    </row>
    <row r="23" spans="1:12" ht="12" customHeight="1">
      <c r="A23" s="16" t="s">
        <v>23</v>
      </c>
      <c r="B23" s="77">
        <v>215</v>
      </c>
      <c r="C23" s="78">
        <v>0</v>
      </c>
      <c r="D23" s="24">
        <f t="shared" si="0"/>
        <v>215</v>
      </c>
      <c r="E23" s="27">
        <v>169</v>
      </c>
      <c r="F23" s="78">
        <v>0</v>
      </c>
      <c r="G23" s="24">
        <f t="shared" si="3"/>
        <v>169</v>
      </c>
      <c r="H23" s="29">
        <f t="shared" si="4"/>
        <v>0.786046511627907</v>
      </c>
      <c r="I23" s="30" t="s">
        <v>151</v>
      </c>
      <c r="J23" s="31">
        <f t="shared" si="5"/>
        <v>0.786046511627907</v>
      </c>
      <c r="K23" s="163">
        <v>44428</v>
      </c>
      <c r="L23" s="164"/>
    </row>
    <row r="24" spans="1:12" ht="12" customHeight="1">
      <c r="A24" s="16" t="s">
        <v>24</v>
      </c>
      <c r="B24" s="77">
        <v>450</v>
      </c>
      <c r="C24" s="78">
        <v>0</v>
      </c>
      <c r="D24" s="24">
        <f t="shared" si="0"/>
        <v>450</v>
      </c>
      <c r="E24" s="27">
        <v>542</v>
      </c>
      <c r="F24" s="78">
        <v>0</v>
      </c>
      <c r="G24" s="24">
        <f t="shared" si="3"/>
        <v>542</v>
      </c>
      <c r="H24" s="29">
        <f t="shared" si="4"/>
        <v>1.2044444444444444</v>
      </c>
      <c r="I24" s="30" t="s">
        <v>151</v>
      </c>
      <c r="J24" s="31">
        <f t="shared" si="5"/>
        <v>1.2044444444444444</v>
      </c>
      <c r="K24" s="163">
        <v>44393</v>
      </c>
      <c r="L24" s="164"/>
    </row>
    <row r="25" spans="1:12" ht="12" customHeight="1">
      <c r="A25" s="16" t="s">
        <v>25</v>
      </c>
      <c r="B25" s="77">
        <v>365</v>
      </c>
      <c r="C25" s="78">
        <v>0</v>
      </c>
      <c r="D25" s="24">
        <f t="shared" si="0"/>
        <v>365</v>
      </c>
      <c r="E25" s="27">
        <v>254</v>
      </c>
      <c r="F25" s="78">
        <v>0</v>
      </c>
      <c r="G25" s="24">
        <f t="shared" si="3"/>
        <v>254</v>
      </c>
      <c r="H25" s="29">
        <f t="shared" si="4"/>
        <v>0.6958904109589041</v>
      </c>
      <c r="I25" s="30" t="s">
        <v>151</v>
      </c>
      <c r="J25" s="31">
        <f t="shared" si="5"/>
        <v>0.6958904109589041</v>
      </c>
      <c r="K25" s="178">
        <v>44417</v>
      </c>
      <c r="L25" s="176"/>
    </row>
    <row r="26" spans="1:12" ht="12" customHeight="1">
      <c r="A26" s="16" t="s">
        <v>26</v>
      </c>
      <c r="B26" s="77">
        <v>180</v>
      </c>
      <c r="C26" s="78">
        <v>0</v>
      </c>
      <c r="D26" s="24">
        <f t="shared" si="0"/>
        <v>180</v>
      </c>
      <c r="E26" s="27">
        <v>164</v>
      </c>
      <c r="F26" s="78">
        <v>0</v>
      </c>
      <c r="G26" s="24">
        <f t="shared" si="3"/>
        <v>164</v>
      </c>
      <c r="H26" s="29">
        <f t="shared" si="4"/>
        <v>0.9111111111111111</v>
      </c>
      <c r="I26" s="30" t="s">
        <v>151</v>
      </c>
      <c r="J26" s="31">
        <f t="shared" si="5"/>
        <v>0.9111111111111111</v>
      </c>
      <c r="K26" s="171"/>
      <c r="L26" s="172"/>
    </row>
    <row r="27" spans="1:12" ht="12" customHeight="1">
      <c r="A27" s="16" t="s">
        <v>132</v>
      </c>
      <c r="B27" s="77">
        <v>450</v>
      </c>
      <c r="C27" s="78">
        <v>0</v>
      </c>
      <c r="D27" s="24">
        <f t="shared" si="0"/>
        <v>450</v>
      </c>
      <c r="E27" s="27">
        <v>348</v>
      </c>
      <c r="F27" s="78">
        <v>0</v>
      </c>
      <c r="G27" s="24">
        <f t="shared" si="3"/>
        <v>348</v>
      </c>
      <c r="H27" s="29">
        <f t="shared" si="4"/>
        <v>0.7733333333333333</v>
      </c>
      <c r="I27" s="30" t="s">
        <v>151</v>
      </c>
      <c r="J27" s="31">
        <f t="shared" si="5"/>
        <v>0.7733333333333333</v>
      </c>
      <c r="K27" s="175" t="s">
        <v>155</v>
      </c>
      <c r="L27" s="176"/>
    </row>
    <row r="28" spans="1:12" ht="12" customHeight="1">
      <c r="A28" s="16" t="s">
        <v>27</v>
      </c>
      <c r="B28" s="77">
        <v>140</v>
      </c>
      <c r="C28" s="78">
        <v>0</v>
      </c>
      <c r="D28" s="24">
        <f t="shared" si="0"/>
        <v>140</v>
      </c>
      <c r="E28" s="27">
        <v>174</v>
      </c>
      <c r="F28" s="78">
        <v>0</v>
      </c>
      <c r="G28" s="24">
        <f t="shared" si="3"/>
        <v>174</v>
      </c>
      <c r="H28" s="29">
        <f t="shared" si="4"/>
        <v>1.2428571428571429</v>
      </c>
      <c r="I28" s="30" t="s">
        <v>151</v>
      </c>
      <c r="J28" s="31">
        <f t="shared" si="5"/>
        <v>1.2428571428571429</v>
      </c>
      <c r="K28" s="171"/>
      <c r="L28" s="172"/>
    </row>
    <row r="29" spans="1:12" ht="12" customHeight="1">
      <c r="A29" s="13" t="s">
        <v>28</v>
      </c>
      <c r="B29" s="61">
        <f>SUM(B30:B36)</f>
        <v>1810</v>
      </c>
      <c r="C29" s="62">
        <f>SUM(C30:C36)</f>
        <v>220</v>
      </c>
      <c r="D29" s="63">
        <f t="shared" si="0"/>
        <v>2030</v>
      </c>
      <c r="E29" s="93">
        <f>SUM(E30:E36)</f>
        <v>1644</v>
      </c>
      <c r="F29" s="62">
        <f>SUM(F30:F36)</f>
        <v>109</v>
      </c>
      <c r="G29" s="63">
        <f>SUM(E29:F29)</f>
        <v>1753</v>
      </c>
      <c r="H29" s="94">
        <f t="shared" si="4"/>
        <v>0.9082872928176795</v>
      </c>
      <c r="I29" s="95">
        <f>F29/C29</f>
        <v>0.4954545454545455</v>
      </c>
      <c r="J29" s="96">
        <f t="shared" si="5"/>
        <v>0.8635467980295567</v>
      </c>
      <c r="K29" s="173"/>
      <c r="L29" s="174"/>
    </row>
    <row r="30" spans="1:12" ht="12" customHeight="1">
      <c r="A30" s="16" t="s">
        <v>29</v>
      </c>
      <c r="B30" s="77">
        <v>360</v>
      </c>
      <c r="C30" s="78">
        <v>90</v>
      </c>
      <c r="D30" s="24">
        <f t="shared" si="0"/>
        <v>450</v>
      </c>
      <c r="E30" s="27">
        <v>331</v>
      </c>
      <c r="F30" s="28">
        <v>37</v>
      </c>
      <c r="G30" s="24">
        <f aca="true" t="shared" si="6" ref="G30:G35">E30+F30</f>
        <v>368</v>
      </c>
      <c r="H30" s="29">
        <f t="shared" si="4"/>
        <v>0.9194444444444444</v>
      </c>
      <c r="I30" s="30">
        <f>F30/C30</f>
        <v>0.4111111111111111</v>
      </c>
      <c r="J30" s="31">
        <f t="shared" si="5"/>
        <v>0.8177777777777778</v>
      </c>
      <c r="K30" s="179"/>
      <c r="L30" s="180"/>
    </row>
    <row r="31" spans="1:12" ht="12" customHeight="1">
      <c r="A31" s="16" t="s">
        <v>30</v>
      </c>
      <c r="B31" s="77">
        <v>320</v>
      </c>
      <c r="C31" s="78">
        <v>0</v>
      </c>
      <c r="D31" s="24">
        <f t="shared" si="0"/>
        <v>320</v>
      </c>
      <c r="E31" s="27">
        <v>368</v>
      </c>
      <c r="F31" s="28">
        <v>0</v>
      </c>
      <c r="G31" s="24">
        <f t="shared" si="6"/>
        <v>368</v>
      </c>
      <c r="H31" s="29">
        <f t="shared" si="4"/>
        <v>1.15</v>
      </c>
      <c r="I31" s="30" t="s">
        <v>151</v>
      </c>
      <c r="J31" s="31">
        <f t="shared" si="5"/>
        <v>1.15</v>
      </c>
      <c r="K31" s="179"/>
      <c r="L31" s="180"/>
    </row>
    <row r="32" spans="1:12" ht="12" customHeight="1">
      <c r="A32" s="16" t="s">
        <v>31</v>
      </c>
      <c r="B32" s="77">
        <v>525</v>
      </c>
      <c r="C32" s="78">
        <v>100</v>
      </c>
      <c r="D32" s="24">
        <f t="shared" si="0"/>
        <v>625</v>
      </c>
      <c r="E32" s="27">
        <v>331</v>
      </c>
      <c r="F32" s="28">
        <v>48</v>
      </c>
      <c r="G32" s="24">
        <f t="shared" si="6"/>
        <v>379</v>
      </c>
      <c r="H32" s="29">
        <f t="shared" si="4"/>
        <v>0.6304761904761905</v>
      </c>
      <c r="I32" s="30">
        <f>F32/C32</f>
        <v>0.48</v>
      </c>
      <c r="J32" s="31">
        <f t="shared" si="5"/>
        <v>0.6064</v>
      </c>
      <c r="K32" s="179"/>
      <c r="L32" s="180"/>
    </row>
    <row r="33" spans="1:12" ht="12" customHeight="1">
      <c r="A33" s="16" t="s">
        <v>32</v>
      </c>
      <c r="B33" s="77">
        <v>310</v>
      </c>
      <c r="C33" s="78">
        <v>0</v>
      </c>
      <c r="D33" s="24">
        <f t="shared" si="0"/>
        <v>310</v>
      </c>
      <c r="E33" s="27">
        <v>299</v>
      </c>
      <c r="F33" s="28">
        <v>0</v>
      </c>
      <c r="G33" s="24">
        <f t="shared" si="6"/>
        <v>299</v>
      </c>
      <c r="H33" s="29">
        <f t="shared" si="4"/>
        <v>0.964516129032258</v>
      </c>
      <c r="I33" s="30" t="s">
        <v>151</v>
      </c>
      <c r="J33" s="31">
        <f t="shared" si="5"/>
        <v>0.964516129032258</v>
      </c>
      <c r="K33" s="179"/>
      <c r="L33" s="180"/>
    </row>
    <row r="34" spans="1:12" ht="12" customHeight="1">
      <c r="A34" s="16" t="s">
        <v>123</v>
      </c>
      <c r="B34" s="77">
        <v>135</v>
      </c>
      <c r="C34" s="78">
        <v>30</v>
      </c>
      <c r="D34" s="24">
        <f t="shared" si="0"/>
        <v>165</v>
      </c>
      <c r="E34" s="27">
        <v>140</v>
      </c>
      <c r="F34" s="28">
        <v>24</v>
      </c>
      <c r="G34" s="24">
        <f t="shared" si="6"/>
        <v>164</v>
      </c>
      <c r="H34" s="29">
        <f t="shared" si="4"/>
        <v>1.037037037037037</v>
      </c>
      <c r="I34" s="30">
        <f>F34/C34</f>
        <v>0.8</v>
      </c>
      <c r="J34" s="31">
        <f t="shared" si="5"/>
        <v>0.9939393939393939</v>
      </c>
      <c r="K34" s="179"/>
      <c r="L34" s="180"/>
    </row>
    <row r="35" spans="1:12" ht="12" customHeight="1">
      <c r="A35" s="16" t="s">
        <v>33</v>
      </c>
      <c r="B35" s="77">
        <v>120</v>
      </c>
      <c r="C35" s="78">
        <v>0</v>
      </c>
      <c r="D35" s="24">
        <f t="shared" si="0"/>
        <v>120</v>
      </c>
      <c r="E35" s="27">
        <v>136</v>
      </c>
      <c r="F35" s="28">
        <v>0</v>
      </c>
      <c r="G35" s="24">
        <f t="shared" si="6"/>
        <v>136</v>
      </c>
      <c r="H35" s="29">
        <f t="shared" si="4"/>
        <v>1.1333333333333333</v>
      </c>
      <c r="I35" s="30" t="s">
        <v>151</v>
      </c>
      <c r="J35" s="31">
        <f t="shared" si="5"/>
        <v>1.1333333333333333</v>
      </c>
      <c r="K35" s="179"/>
      <c r="L35" s="180"/>
    </row>
    <row r="36" spans="1:12" ht="12" customHeight="1">
      <c r="A36" s="18" t="s">
        <v>114</v>
      </c>
      <c r="B36" s="97">
        <v>40</v>
      </c>
      <c r="C36" s="98">
        <v>0</v>
      </c>
      <c r="D36" s="25">
        <f>B36+C36</f>
        <v>40</v>
      </c>
      <c r="E36" s="32">
        <v>39</v>
      </c>
      <c r="F36" s="33">
        <v>0</v>
      </c>
      <c r="G36" s="25">
        <f>E36+F36</f>
        <v>39</v>
      </c>
      <c r="H36" s="41">
        <f t="shared" si="4"/>
        <v>0.975</v>
      </c>
      <c r="I36" s="30" t="s">
        <v>151</v>
      </c>
      <c r="J36" s="40">
        <f t="shared" si="5"/>
        <v>0.975</v>
      </c>
      <c r="K36" s="181"/>
      <c r="L36" s="182"/>
    </row>
    <row r="37" spans="1:12" ht="12" customHeight="1">
      <c r="A37" s="13" t="s">
        <v>34</v>
      </c>
      <c r="B37" s="61">
        <f>SUM(B38:B43)</f>
        <v>1310</v>
      </c>
      <c r="C37" s="62">
        <f>SUM(C38:C43)</f>
        <v>190</v>
      </c>
      <c r="D37" s="63">
        <f t="shared" si="0"/>
        <v>1500</v>
      </c>
      <c r="E37" s="64"/>
      <c r="F37" s="65"/>
      <c r="G37" s="66"/>
      <c r="H37" s="67"/>
      <c r="I37" s="68"/>
      <c r="J37" s="69"/>
      <c r="K37" s="183"/>
      <c r="L37" s="184"/>
    </row>
    <row r="38" spans="1:12" ht="12" customHeight="1">
      <c r="A38" s="16" t="s">
        <v>35</v>
      </c>
      <c r="B38" s="77">
        <v>225</v>
      </c>
      <c r="C38" s="78">
        <v>60</v>
      </c>
      <c r="D38" s="24">
        <f t="shared" si="0"/>
        <v>285</v>
      </c>
      <c r="E38" s="79"/>
      <c r="F38" s="80"/>
      <c r="G38" s="81"/>
      <c r="H38" s="82"/>
      <c r="I38" s="83"/>
      <c r="J38" s="84"/>
      <c r="K38" s="185">
        <v>44393</v>
      </c>
      <c r="L38" s="186"/>
    </row>
    <row r="39" spans="1:12" ht="12" customHeight="1">
      <c r="A39" s="16" t="s">
        <v>36</v>
      </c>
      <c r="B39" s="77">
        <v>420</v>
      </c>
      <c r="C39" s="78">
        <v>60</v>
      </c>
      <c r="D39" s="24">
        <f t="shared" si="0"/>
        <v>480</v>
      </c>
      <c r="E39" s="79"/>
      <c r="F39" s="80"/>
      <c r="G39" s="81"/>
      <c r="H39" s="82"/>
      <c r="I39" s="83"/>
      <c r="J39" s="84"/>
      <c r="K39" s="185">
        <v>44383</v>
      </c>
      <c r="L39" s="186"/>
    </row>
    <row r="40" spans="1:12" ht="12" customHeight="1">
      <c r="A40" s="16" t="s">
        <v>105</v>
      </c>
      <c r="B40" s="77">
        <v>270</v>
      </c>
      <c r="C40" s="78">
        <v>0</v>
      </c>
      <c r="D40" s="24">
        <f t="shared" si="0"/>
        <v>270</v>
      </c>
      <c r="E40" s="79"/>
      <c r="F40" s="28">
        <v>0</v>
      </c>
      <c r="G40" s="81"/>
      <c r="H40" s="82"/>
      <c r="I40" s="30" t="s">
        <v>151</v>
      </c>
      <c r="J40" s="84"/>
      <c r="K40" s="99">
        <v>44377</v>
      </c>
      <c r="L40" s="100">
        <v>44408</v>
      </c>
    </row>
    <row r="41" spans="1:12" ht="12" customHeight="1">
      <c r="A41" s="16" t="s">
        <v>37</v>
      </c>
      <c r="B41" s="101">
        <v>145</v>
      </c>
      <c r="C41" s="102">
        <v>40</v>
      </c>
      <c r="D41" s="36">
        <f t="shared" si="0"/>
        <v>185</v>
      </c>
      <c r="E41" s="103"/>
      <c r="F41" s="104"/>
      <c r="G41" s="105"/>
      <c r="H41" s="106"/>
      <c r="I41" s="107"/>
      <c r="J41" s="108"/>
      <c r="K41" s="187">
        <v>44408</v>
      </c>
      <c r="L41" s="188"/>
    </row>
    <row r="42" spans="1:12" ht="12" customHeight="1">
      <c r="A42" s="16" t="s">
        <v>38</v>
      </c>
      <c r="B42" s="77">
        <v>160</v>
      </c>
      <c r="C42" s="78">
        <v>20</v>
      </c>
      <c r="D42" s="24">
        <f t="shared" si="0"/>
        <v>180</v>
      </c>
      <c r="E42" s="79"/>
      <c r="F42" s="80"/>
      <c r="G42" s="81"/>
      <c r="H42" s="82"/>
      <c r="I42" s="83"/>
      <c r="J42" s="84"/>
      <c r="K42" s="185">
        <v>44386</v>
      </c>
      <c r="L42" s="186"/>
    </row>
    <row r="43" spans="1:12" ht="12" customHeight="1">
      <c r="A43" s="16" t="s">
        <v>39</v>
      </c>
      <c r="B43" s="77">
        <v>90</v>
      </c>
      <c r="C43" s="78">
        <v>10</v>
      </c>
      <c r="D43" s="24">
        <f t="shared" si="0"/>
        <v>100</v>
      </c>
      <c r="E43" s="79"/>
      <c r="F43" s="80"/>
      <c r="G43" s="81"/>
      <c r="H43" s="82"/>
      <c r="I43" s="83"/>
      <c r="J43" s="84"/>
      <c r="K43" s="185">
        <v>44358</v>
      </c>
      <c r="L43" s="186"/>
    </row>
    <row r="44" spans="1:12" ht="12" customHeight="1">
      <c r="A44" s="13" t="s">
        <v>40</v>
      </c>
      <c r="B44" s="61">
        <f>SUM(B45:B49)</f>
        <v>510</v>
      </c>
      <c r="C44" s="62">
        <f>SUM(C45:C49)</f>
        <v>165</v>
      </c>
      <c r="D44" s="63">
        <f t="shared" si="0"/>
        <v>675</v>
      </c>
      <c r="E44" s="64"/>
      <c r="F44" s="65"/>
      <c r="G44" s="66"/>
      <c r="H44" s="67"/>
      <c r="I44" s="68"/>
      <c r="J44" s="69"/>
      <c r="K44" s="189"/>
      <c r="L44" s="190"/>
    </row>
    <row r="45" spans="1:12" ht="12" customHeight="1">
      <c r="A45" s="16" t="s">
        <v>122</v>
      </c>
      <c r="B45" s="77">
        <v>30</v>
      </c>
      <c r="C45" s="78">
        <v>15</v>
      </c>
      <c r="D45" s="24">
        <f t="shared" si="0"/>
        <v>45</v>
      </c>
      <c r="E45" s="79"/>
      <c r="F45" s="80"/>
      <c r="G45" s="81"/>
      <c r="H45" s="82"/>
      <c r="I45" s="83"/>
      <c r="J45" s="84"/>
      <c r="K45" s="185">
        <v>44408</v>
      </c>
      <c r="L45" s="186"/>
    </row>
    <row r="46" spans="1:12" ht="12" customHeight="1">
      <c r="A46" s="16" t="s">
        <v>41</v>
      </c>
      <c r="B46" s="77">
        <v>165</v>
      </c>
      <c r="C46" s="78">
        <v>50</v>
      </c>
      <c r="D46" s="24">
        <f t="shared" si="0"/>
        <v>215</v>
      </c>
      <c r="E46" s="79"/>
      <c r="F46" s="80"/>
      <c r="G46" s="81"/>
      <c r="H46" s="82"/>
      <c r="I46" s="83"/>
      <c r="J46" s="84"/>
      <c r="K46" s="185">
        <v>44377</v>
      </c>
      <c r="L46" s="186"/>
    </row>
    <row r="47" spans="1:12" ht="12" customHeight="1">
      <c r="A47" s="16" t="s">
        <v>42</v>
      </c>
      <c r="B47" s="77">
        <v>225</v>
      </c>
      <c r="C47" s="78">
        <v>75</v>
      </c>
      <c r="D47" s="24">
        <f t="shared" si="0"/>
        <v>300</v>
      </c>
      <c r="E47" s="79"/>
      <c r="F47" s="80"/>
      <c r="G47" s="81"/>
      <c r="H47" s="82"/>
      <c r="I47" s="83"/>
      <c r="J47" s="84"/>
      <c r="K47" s="185">
        <v>44377</v>
      </c>
      <c r="L47" s="186"/>
    </row>
    <row r="48" spans="1:12" ht="12" customHeight="1">
      <c r="A48" s="16" t="s">
        <v>43</v>
      </c>
      <c r="B48" s="77">
        <v>60</v>
      </c>
      <c r="C48" s="78">
        <v>15</v>
      </c>
      <c r="D48" s="24">
        <f t="shared" si="0"/>
        <v>75</v>
      </c>
      <c r="E48" s="79"/>
      <c r="F48" s="80"/>
      <c r="G48" s="81"/>
      <c r="H48" s="82"/>
      <c r="I48" s="83"/>
      <c r="J48" s="84"/>
      <c r="K48" s="185">
        <v>44377</v>
      </c>
      <c r="L48" s="186"/>
    </row>
    <row r="49" spans="1:12" ht="12" customHeight="1">
      <c r="A49" s="16" t="s">
        <v>140</v>
      </c>
      <c r="B49" s="77">
        <v>30</v>
      </c>
      <c r="C49" s="78">
        <v>10</v>
      </c>
      <c r="D49" s="24">
        <f t="shared" si="0"/>
        <v>40</v>
      </c>
      <c r="E49" s="79"/>
      <c r="F49" s="80"/>
      <c r="G49" s="81"/>
      <c r="H49" s="82"/>
      <c r="I49" s="83"/>
      <c r="J49" s="84"/>
      <c r="K49" s="185">
        <v>44408</v>
      </c>
      <c r="L49" s="186"/>
    </row>
    <row r="50" spans="1:12" ht="12" customHeight="1">
      <c r="A50" s="13" t="s">
        <v>44</v>
      </c>
      <c r="B50" s="61">
        <v>114</v>
      </c>
      <c r="C50" s="62">
        <v>0</v>
      </c>
      <c r="D50" s="63">
        <f t="shared" si="0"/>
        <v>114</v>
      </c>
      <c r="E50" s="93">
        <v>132</v>
      </c>
      <c r="F50" s="62">
        <v>0</v>
      </c>
      <c r="G50" s="63">
        <f>SUM(E50:F50)</f>
        <v>132</v>
      </c>
      <c r="H50" s="94">
        <f>E50/B50</f>
        <v>1.1578947368421053</v>
      </c>
      <c r="I50" s="95" t="s">
        <v>151</v>
      </c>
      <c r="J50" s="96">
        <f t="shared" si="5"/>
        <v>1.1578947368421053</v>
      </c>
      <c r="K50" s="173"/>
      <c r="L50" s="174"/>
    </row>
    <row r="51" spans="1:12" ht="12" customHeight="1">
      <c r="A51" s="13" t="s">
        <v>45</v>
      </c>
      <c r="B51" s="61">
        <f>SUM(B52:B54)</f>
        <v>158</v>
      </c>
      <c r="C51" s="62">
        <f>SUM(C52:C54)</f>
        <v>0</v>
      </c>
      <c r="D51" s="63">
        <f t="shared" si="0"/>
        <v>158</v>
      </c>
      <c r="E51" s="64"/>
      <c r="F51" s="62">
        <f>SUM(F52:F54)</f>
        <v>15</v>
      </c>
      <c r="G51" s="66"/>
      <c r="H51" s="67"/>
      <c r="I51" s="95"/>
      <c r="J51" s="69"/>
      <c r="K51" s="183"/>
      <c r="L51" s="184"/>
    </row>
    <row r="52" spans="1:12" ht="12" customHeight="1">
      <c r="A52" s="16" t="s">
        <v>46</v>
      </c>
      <c r="B52" s="77">
        <v>63</v>
      </c>
      <c r="C52" s="78">
        <v>0</v>
      </c>
      <c r="D52" s="24">
        <f t="shared" si="0"/>
        <v>63</v>
      </c>
      <c r="E52" s="27">
        <v>49</v>
      </c>
      <c r="F52" s="28">
        <v>0</v>
      </c>
      <c r="G52" s="24">
        <f>E52+F52</f>
        <v>49</v>
      </c>
      <c r="H52" s="29">
        <f>E52/B52</f>
        <v>0.7777777777777778</v>
      </c>
      <c r="I52" s="30" t="s">
        <v>151</v>
      </c>
      <c r="J52" s="31">
        <f t="shared" si="5"/>
        <v>0.7777777777777778</v>
      </c>
      <c r="K52" s="191"/>
      <c r="L52" s="180"/>
    </row>
    <row r="53" spans="1:12" ht="12" customHeight="1">
      <c r="A53" s="16" t="s">
        <v>47</v>
      </c>
      <c r="B53" s="77">
        <v>65</v>
      </c>
      <c r="C53" s="78"/>
      <c r="D53" s="24">
        <f t="shared" si="0"/>
        <v>65</v>
      </c>
      <c r="E53" s="27">
        <v>85</v>
      </c>
      <c r="F53" s="28">
        <v>15</v>
      </c>
      <c r="G53" s="24">
        <f>E53+F53</f>
        <v>100</v>
      </c>
      <c r="H53" s="29">
        <f>E53/B53</f>
        <v>1.3076923076923077</v>
      </c>
      <c r="I53" s="30"/>
      <c r="J53" s="31">
        <f t="shared" si="5"/>
        <v>1.5384615384615385</v>
      </c>
      <c r="K53" s="192"/>
      <c r="L53" s="193"/>
    </row>
    <row r="54" spans="1:12" ht="12" customHeight="1">
      <c r="A54" s="16" t="s">
        <v>48</v>
      </c>
      <c r="B54" s="77">
        <v>30</v>
      </c>
      <c r="C54" s="78">
        <v>0</v>
      </c>
      <c r="D54" s="24">
        <f t="shared" si="0"/>
        <v>30</v>
      </c>
      <c r="E54" s="79"/>
      <c r="F54" s="28">
        <v>0</v>
      </c>
      <c r="G54" s="81"/>
      <c r="H54" s="82"/>
      <c r="I54" s="30" t="s">
        <v>151</v>
      </c>
      <c r="J54" s="84"/>
      <c r="K54" s="185" t="s">
        <v>156</v>
      </c>
      <c r="L54" s="186"/>
    </row>
    <row r="55" spans="1:12" ht="12" customHeight="1">
      <c r="A55" s="13" t="s">
        <v>107</v>
      </c>
      <c r="B55" s="61">
        <v>20</v>
      </c>
      <c r="C55" s="62">
        <v>0</v>
      </c>
      <c r="D55" s="63">
        <f t="shared" si="0"/>
        <v>20</v>
      </c>
      <c r="E55" s="109"/>
      <c r="F55" s="110"/>
      <c r="G55" s="111"/>
      <c r="H55" s="112"/>
      <c r="I55" s="113"/>
      <c r="J55" s="114"/>
      <c r="K55" s="194" t="s">
        <v>157</v>
      </c>
      <c r="L55" s="195"/>
    </row>
    <row r="56" spans="1:12" ht="12" customHeight="1">
      <c r="A56" s="13" t="s">
        <v>49</v>
      </c>
      <c r="B56" s="61">
        <f>SUM(B57:B65)</f>
        <v>2425</v>
      </c>
      <c r="C56" s="62">
        <f>SUM(C57:C65)</f>
        <v>245</v>
      </c>
      <c r="D56" s="63">
        <f t="shared" si="0"/>
        <v>2670</v>
      </c>
      <c r="E56" s="109"/>
      <c r="F56" s="65"/>
      <c r="G56" s="66"/>
      <c r="H56" s="67"/>
      <c r="I56" s="68"/>
      <c r="J56" s="69"/>
      <c r="K56" s="189"/>
      <c r="L56" s="190"/>
    </row>
    <row r="57" spans="1:12" ht="12" customHeight="1">
      <c r="A57" s="16" t="s">
        <v>50</v>
      </c>
      <c r="B57" s="77">
        <v>230</v>
      </c>
      <c r="C57" s="78">
        <v>140</v>
      </c>
      <c r="D57" s="24">
        <f t="shared" si="0"/>
        <v>370</v>
      </c>
      <c r="E57" s="79"/>
      <c r="F57" s="80"/>
      <c r="G57" s="81"/>
      <c r="H57" s="82"/>
      <c r="I57" s="83"/>
      <c r="J57" s="84"/>
      <c r="K57" s="185">
        <v>44439</v>
      </c>
      <c r="L57" s="186"/>
    </row>
    <row r="58" spans="1:12" ht="12" customHeight="1">
      <c r="A58" s="15" t="s">
        <v>135</v>
      </c>
      <c r="B58" s="77">
        <v>450</v>
      </c>
      <c r="C58" s="78">
        <v>45</v>
      </c>
      <c r="D58" s="24">
        <f t="shared" si="0"/>
        <v>495</v>
      </c>
      <c r="E58" s="79"/>
      <c r="F58" s="80"/>
      <c r="G58" s="81"/>
      <c r="H58" s="82"/>
      <c r="I58" s="83"/>
      <c r="J58" s="84"/>
      <c r="K58" s="185">
        <v>44377</v>
      </c>
      <c r="L58" s="186"/>
    </row>
    <row r="59" spans="1:12" ht="12" customHeight="1">
      <c r="A59" s="15" t="s">
        <v>23</v>
      </c>
      <c r="B59" s="77">
        <v>350</v>
      </c>
      <c r="C59" s="78">
        <v>0</v>
      </c>
      <c r="D59" s="24">
        <f t="shared" si="0"/>
        <v>350</v>
      </c>
      <c r="E59" s="79"/>
      <c r="F59" s="28">
        <v>0</v>
      </c>
      <c r="G59" s="81"/>
      <c r="H59" s="82"/>
      <c r="I59" s="30" t="s">
        <v>151</v>
      </c>
      <c r="J59" s="84"/>
      <c r="K59" s="185">
        <v>44377</v>
      </c>
      <c r="L59" s="186"/>
    </row>
    <row r="60" spans="1:12" ht="12" customHeight="1">
      <c r="A60" s="16" t="s">
        <v>24</v>
      </c>
      <c r="B60" s="77">
        <v>500</v>
      </c>
      <c r="C60" s="78">
        <v>0</v>
      </c>
      <c r="D60" s="24">
        <f t="shared" si="0"/>
        <v>500</v>
      </c>
      <c r="E60" s="27">
        <v>497</v>
      </c>
      <c r="F60" s="28">
        <v>0</v>
      </c>
      <c r="G60" s="24">
        <f>E60+F60</f>
        <v>497</v>
      </c>
      <c r="H60" s="29">
        <f>E60/B60</f>
        <v>0.994</v>
      </c>
      <c r="I60" s="30" t="s">
        <v>151</v>
      </c>
      <c r="J60" s="31">
        <f>G60/D60</f>
        <v>0.994</v>
      </c>
      <c r="K60" s="196"/>
      <c r="L60" s="193"/>
    </row>
    <row r="61" spans="1:12" ht="12" customHeight="1">
      <c r="A61" s="16" t="s">
        <v>51</v>
      </c>
      <c r="B61" s="77">
        <v>140</v>
      </c>
      <c r="C61" s="78">
        <v>20</v>
      </c>
      <c r="D61" s="24">
        <f t="shared" si="0"/>
        <v>160</v>
      </c>
      <c r="E61" s="79"/>
      <c r="F61" s="80"/>
      <c r="G61" s="81"/>
      <c r="H61" s="82"/>
      <c r="I61" s="83"/>
      <c r="J61" s="84"/>
      <c r="K61" s="185">
        <v>44414</v>
      </c>
      <c r="L61" s="186"/>
    </row>
    <row r="62" spans="1:12" ht="12" customHeight="1">
      <c r="A62" s="16" t="s">
        <v>25</v>
      </c>
      <c r="B62" s="77">
        <v>120</v>
      </c>
      <c r="C62" s="78">
        <v>10</v>
      </c>
      <c r="D62" s="24">
        <f t="shared" si="0"/>
        <v>130</v>
      </c>
      <c r="E62" s="79"/>
      <c r="F62" s="80"/>
      <c r="G62" s="81"/>
      <c r="H62" s="82"/>
      <c r="I62" s="83"/>
      <c r="J62" s="84"/>
      <c r="K62" s="185">
        <v>44377</v>
      </c>
      <c r="L62" s="186"/>
    </row>
    <row r="63" spans="1:12" ht="12" customHeight="1">
      <c r="A63" s="16" t="s">
        <v>52</v>
      </c>
      <c r="B63" s="77">
        <v>280</v>
      </c>
      <c r="C63" s="78">
        <v>0</v>
      </c>
      <c r="D63" s="24">
        <f t="shared" si="0"/>
        <v>280</v>
      </c>
      <c r="E63" s="79"/>
      <c r="F63" s="28">
        <v>0</v>
      </c>
      <c r="G63" s="81"/>
      <c r="H63" s="82"/>
      <c r="I63" s="30" t="s">
        <v>151</v>
      </c>
      <c r="J63" s="84"/>
      <c r="K63" s="185">
        <v>44378</v>
      </c>
      <c r="L63" s="186"/>
    </row>
    <row r="64" spans="1:12" ht="12" customHeight="1">
      <c r="A64" s="16" t="s">
        <v>124</v>
      </c>
      <c r="B64" s="77">
        <v>310</v>
      </c>
      <c r="C64" s="78">
        <v>30</v>
      </c>
      <c r="D64" s="24">
        <f t="shared" si="0"/>
        <v>340</v>
      </c>
      <c r="E64" s="79"/>
      <c r="F64" s="80"/>
      <c r="G64" s="81"/>
      <c r="H64" s="82"/>
      <c r="I64" s="83"/>
      <c r="J64" s="84"/>
      <c r="K64" s="185">
        <v>44375</v>
      </c>
      <c r="L64" s="186"/>
    </row>
    <row r="65" spans="1:12" ht="12" customHeight="1">
      <c r="A65" s="16" t="s">
        <v>53</v>
      </c>
      <c r="B65" s="77">
        <v>45</v>
      </c>
      <c r="C65" s="78">
        <v>0</v>
      </c>
      <c r="D65" s="24">
        <f t="shared" si="0"/>
        <v>45</v>
      </c>
      <c r="E65" s="27">
        <v>43</v>
      </c>
      <c r="F65" s="28">
        <v>0</v>
      </c>
      <c r="G65" s="24">
        <f>E65+F65</f>
        <v>43</v>
      </c>
      <c r="H65" s="29">
        <f>E65/B65</f>
        <v>0.9555555555555556</v>
      </c>
      <c r="I65" s="30" t="s">
        <v>151</v>
      </c>
      <c r="J65" s="31">
        <f>G65/D65</f>
        <v>0.9555555555555556</v>
      </c>
      <c r="K65" s="192"/>
      <c r="L65" s="193"/>
    </row>
    <row r="66" spans="1:12" ht="12" customHeight="1">
      <c r="A66" s="13" t="s">
        <v>54</v>
      </c>
      <c r="B66" s="61">
        <f>SUM(B67:B74)</f>
        <v>1807</v>
      </c>
      <c r="C66" s="62">
        <f>SUM(C67:C74)</f>
        <v>203</v>
      </c>
      <c r="D66" s="63">
        <f t="shared" si="0"/>
        <v>2010</v>
      </c>
      <c r="E66" s="64"/>
      <c r="F66" s="62">
        <f>SUM(F67:F74)</f>
        <v>75</v>
      </c>
      <c r="G66" s="66"/>
      <c r="H66" s="67"/>
      <c r="I66" s="95">
        <f>F66/C66</f>
        <v>0.3694581280788177</v>
      </c>
      <c r="J66" s="69"/>
      <c r="K66" s="183"/>
      <c r="L66" s="184"/>
    </row>
    <row r="67" spans="1:12" ht="12" customHeight="1">
      <c r="A67" s="16" t="s">
        <v>134</v>
      </c>
      <c r="B67" s="77">
        <v>20</v>
      </c>
      <c r="C67" s="78">
        <v>0</v>
      </c>
      <c r="D67" s="24">
        <f t="shared" si="0"/>
        <v>20</v>
      </c>
      <c r="E67" s="27">
        <v>3</v>
      </c>
      <c r="F67" s="28">
        <v>0</v>
      </c>
      <c r="G67" s="24">
        <f aca="true" t="shared" si="7" ref="G67:G74">E67+F67</f>
        <v>3</v>
      </c>
      <c r="H67" s="29">
        <f aca="true" t="shared" si="8" ref="H67:J83">E67/B67</f>
        <v>0.15</v>
      </c>
      <c r="I67" s="30" t="s">
        <v>151</v>
      </c>
      <c r="J67" s="31">
        <f t="shared" si="8"/>
        <v>0.15</v>
      </c>
      <c r="K67" s="197">
        <v>44414</v>
      </c>
      <c r="L67" s="198"/>
    </row>
    <row r="68" spans="1:12" ht="12" customHeight="1">
      <c r="A68" s="16" t="s">
        <v>130</v>
      </c>
      <c r="B68" s="77">
        <v>185</v>
      </c>
      <c r="C68" s="78">
        <v>60</v>
      </c>
      <c r="D68" s="24">
        <f>B68+C68</f>
        <v>245</v>
      </c>
      <c r="E68" s="27">
        <v>103</v>
      </c>
      <c r="F68" s="28">
        <v>23</v>
      </c>
      <c r="G68" s="24">
        <f>E68+F68</f>
        <v>126</v>
      </c>
      <c r="H68" s="29">
        <f>E68/B68</f>
        <v>0.5567567567567567</v>
      </c>
      <c r="I68" s="30">
        <f>F68/C68</f>
        <v>0.38333333333333336</v>
      </c>
      <c r="J68" s="31">
        <f>G68/D68</f>
        <v>0.5142857142857142</v>
      </c>
      <c r="K68" s="179"/>
      <c r="L68" s="180"/>
    </row>
    <row r="69" spans="1:12" ht="12" customHeight="1">
      <c r="A69" s="16" t="s">
        <v>25</v>
      </c>
      <c r="B69" s="77">
        <v>180</v>
      </c>
      <c r="C69" s="78">
        <v>40</v>
      </c>
      <c r="D69" s="24">
        <f t="shared" si="0"/>
        <v>220</v>
      </c>
      <c r="E69" s="27">
        <v>55</v>
      </c>
      <c r="F69" s="28">
        <v>11</v>
      </c>
      <c r="G69" s="24">
        <f t="shared" si="7"/>
        <v>66</v>
      </c>
      <c r="H69" s="29">
        <f t="shared" si="8"/>
        <v>0.3055555555555556</v>
      </c>
      <c r="I69" s="30">
        <f t="shared" si="8"/>
        <v>0.275</v>
      </c>
      <c r="J69" s="31">
        <f t="shared" si="8"/>
        <v>0.3</v>
      </c>
      <c r="K69" s="179"/>
      <c r="L69" s="180"/>
    </row>
    <row r="70" spans="1:12" ht="12" customHeight="1">
      <c r="A70" s="16" t="s">
        <v>23</v>
      </c>
      <c r="B70" s="77">
        <v>240</v>
      </c>
      <c r="C70" s="78">
        <v>30</v>
      </c>
      <c r="D70" s="24">
        <f aca="true" t="shared" si="9" ref="D70:D134">B70+C70</f>
        <v>270</v>
      </c>
      <c r="E70" s="27">
        <v>192</v>
      </c>
      <c r="F70" s="28">
        <v>15</v>
      </c>
      <c r="G70" s="24">
        <f t="shared" si="7"/>
        <v>207</v>
      </c>
      <c r="H70" s="29">
        <f t="shared" si="8"/>
        <v>0.8</v>
      </c>
      <c r="I70" s="30">
        <f t="shared" si="8"/>
        <v>0.5</v>
      </c>
      <c r="J70" s="31">
        <f t="shared" si="8"/>
        <v>0.7666666666666667</v>
      </c>
      <c r="K70" s="179"/>
      <c r="L70" s="180"/>
    </row>
    <row r="71" spans="1:12" ht="12" customHeight="1">
      <c r="A71" s="16" t="s">
        <v>138</v>
      </c>
      <c r="B71" s="77">
        <v>300</v>
      </c>
      <c r="C71" s="78">
        <v>0</v>
      </c>
      <c r="D71" s="24">
        <f t="shared" si="9"/>
        <v>300</v>
      </c>
      <c r="E71" s="79"/>
      <c r="F71" s="28">
        <v>0</v>
      </c>
      <c r="G71" s="81"/>
      <c r="H71" s="82"/>
      <c r="I71" s="30" t="s">
        <v>151</v>
      </c>
      <c r="J71" s="84"/>
      <c r="K71" s="185">
        <v>44365</v>
      </c>
      <c r="L71" s="186"/>
    </row>
    <row r="72" spans="1:12" ht="12" customHeight="1">
      <c r="A72" s="16" t="s">
        <v>55</v>
      </c>
      <c r="B72" s="77">
        <v>535</v>
      </c>
      <c r="C72" s="78">
        <v>35</v>
      </c>
      <c r="D72" s="24">
        <f t="shared" si="9"/>
        <v>570</v>
      </c>
      <c r="E72" s="27">
        <v>370</v>
      </c>
      <c r="F72" s="28">
        <v>2</v>
      </c>
      <c r="G72" s="24">
        <f t="shared" si="7"/>
        <v>372</v>
      </c>
      <c r="H72" s="29">
        <f t="shared" si="8"/>
        <v>0.6915887850467289</v>
      </c>
      <c r="I72" s="30">
        <f t="shared" si="8"/>
        <v>0.05714285714285714</v>
      </c>
      <c r="J72" s="31">
        <f t="shared" si="8"/>
        <v>0.6526315789473685</v>
      </c>
      <c r="K72" s="197">
        <v>44421</v>
      </c>
      <c r="L72" s="198"/>
    </row>
    <row r="73" spans="1:12" ht="12" customHeight="1">
      <c r="A73" s="16" t="s">
        <v>56</v>
      </c>
      <c r="B73" s="77">
        <v>240</v>
      </c>
      <c r="C73" s="78">
        <v>20</v>
      </c>
      <c r="D73" s="24">
        <f t="shared" si="9"/>
        <v>260</v>
      </c>
      <c r="E73" s="27">
        <v>196</v>
      </c>
      <c r="F73" s="28">
        <v>17</v>
      </c>
      <c r="G73" s="24">
        <f t="shared" si="7"/>
        <v>213</v>
      </c>
      <c r="H73" s="29">
        <f t="shared" si="8"/>
        <v>0.8166666666666667</v>
      </c>
      <c r="I73" s="30">
        <f t="shared" si="8"/>
        <v>0.85</v>
      </c>
      <c r="J73" s="31">
        <f t="shared" si="8"/>
        <v>0.8192307692307692</v>
      </c>
      <c r="K73" s="197">
        <v>44365</v>
      </c>
      <c r="L73" s="198"/>
    </row>
    <row r="74" spans="1:12" ht="12" customHeight="1">
      <c r="A74" s="18" t="s">
        <v>63</v>
      </c>
      <c r="B74" s="97">
        <v>107</v>
      </c>
      <c r="C74" s="98">
        <v>18</v>
      </c>
      <c r="D74" s="25">
        <f t="shared" si="9"/>
        <v>125</v>
      </c>
      <c r="E74" s="32">
        <v>57</v>
      </c>
      <c r="F74" s="33">
        <v>7</v>
      </c>
      <c r="G74" s="25">
        <f t="shared" si="7"/>
        <v>64</v>
      </c>
      <c r="H74" s="41">
        <f t="shared" si="8"/>
        <v>0.5327102803738317</v>
      </c>
      <c r="I74" s="42">
        <f t="shared" si="8"/>
        <v>0.3888888888888889</v>
      </c>
      <c r="J74" s="40">
        <f t="shared" si="8"/>
        <v>0.512</v>
      </c>
      <c r="K74" s="197">
        <v>44421</v>
      </c>
      <c r="L74" s="198"/>
    </row>
    <row r="75" spans="1:12" ht="12" customHeight="1">
      <c r="A75" s="13" t="s">
        <v>58</v>
      </c>
      <c r="B75" s="61">
        <f>SUM(B76:B80)</f>
        <v>996</v>
      </c>
      <c r="C75" s="62">
        <f>SUM(C76:C80)</f>
        <v>165</v>
      </c>
      <c r="D75" s="63">
        <f t="shared" si="9"/>
        <v>1161</v>
      </c>
      <c r="E75" s="109"/>
      <c r="F75" s="110"/>
      <c r="G75" s="111"/>
      <c r="H75" s="112"/>
      <c r="I75" s="113"/>
      <c r="J75" s="114"/>
      <c r="K75" s="189"/>
      <c r="L75" s="190"/>
    </row>
    <row r="76" spans="1:12" ht="12" customHeight="1">
      <c r="A76" s="16" t="s">
        <v>10</v>
      </c>
      <c r="B76" s="77">
        <v>30</v>
      </c>
      <c r="C76" s="78">
        <v>0</v>
      </c>
      <c r="D76" s="36">
        <f t="shared" si="9"/>
        <v>30</v>
      </c>
      <c r="E76" s="27">
        <v>27</v>
      </c>
      <c r="F76" s="28">
        <v>0</v>
      </c>
      <c r="G76" s="36">
        <f>E76+F76</f>
        <v>27</v>
      </c>
      <c r="H76" s="29">
        <f>E76/B76</f>
        <v>0.9</v>
      </c>
      <c r="I76" s="30" t="s">
        <v>151</v>
      </c>
      <c r="J76" s="31">
        <f>G76/D76</f>
        <v>0.9</v>
      </c>
      <c r="K76" s="192"/>
      <c r="L76" s="193"/>
    </row>
    <row r="77" spans="1:12" ht="12" customHeight="1">
      <c r="A77" s="16" t="s">
        <v>15</v>
      </c>
      <c r="B77" s="101">
        <v>440</v>
      </c>
      <c r="C77" s="102">
        <v>0</v>
      </c>
      <c r="D77" s="36">
        <f t="shared" si="9"/>
        <v>440</v>
      </c>
      <c r="E77" s="115"/>
      <c r="F77" s="53">
        <v>0</v>
      </c>
      <c r="G77" s="105"/>
      <c r="H77" s="106"/>
      <c r="I77" s="54" t="s">
        <v>151</v>
      </c>
      <c r="J77" s="108"/>
      <c r="K77" s="187">
        <v>44377</v>
      </c>
      <c r="L77" s="188"/>
    </row>
    <row r="78" spans="1:12" ht="12" customHeight="1">
      <c r="A78" s="16" t="s">
        <v>12</v>
      </c>
      <c r="B78" s="77">
        <v>200</v>
      </c>
      <c r="C78" s="78">
        <v>60</v>
      </c>
      <c r="D78" s="24">
        <f t="shared" si="9"/>
        <v>260</v>
      </c>
      <c r="E78" s="27">
        <v>2</v>
      </c>
      <c r="F78" s="28">
        <v>1</v>
      </c>
      <c r="G78" s="24">
        <f>E78+F78</f>
        <v>3</v>
      </c>
      <c r="H78" s="29">
        <f>E78/B78</f>
        <v>0.01</v>
      </c>
      <c r="I78" s="30">
        <f>F78/C78</f>
        <v>0.016666666666666666</v>
      </c>
      <c r="J78" s="31">
        <f>G78/D78</f>
        <v>0.011538461538461539</v>
      </c>
      <c r="K78" s="199"/>
      <c r="L78" s="200"/>
    </row>
    <row r="79" spans="1:12" ht="12" customHeight="1">
      <c r="A79" s="16" t="s">
        <v>59</v>
      </c>
      <c r="B79" s="77">
        <v>141</v>
      </c>
      <c r="C79" s="78">
        <v>35</v>
      </c>
      <c r="D79" s="24">
        <f t="shared" si="9"/>
        <v>176</v>
      </c>
      <c r="E79" s="27">
        <v>89</v>
      </c>
      <c r="F79" s="28">
        <v>19</v>
      </c>
      <c r="G79" s="24">
        <f aca="true" t="shared" si="10" ref="G79:G86">E79+F79</f>
        <v>108</v>
      </c>
      <c r="H79" s="29">
        <f t="shared" si="8"/>
        <v>0.6312056737588653</v>
      </c>
      <c r="I79" s="30">
        <f t="shared" si="8"/>
        <v>0.5428571428571428</v>
      </c>
      <c r="J79" s="31">
        <f t="shared" si="8"/>
        <v>0.6136363636363636</v>
      </c>
      <c r="K79" s="197">
        <v>44423</v>
      </c>
      <c r="L79" s="198"/>
    </row>
    <row r="80" spans="1:12" ht="12" customHeight="1">
      <c r="A80" s="18" t="s">
        <v>11</v>
      </c>
      <c r="B80" s="97">
        <v>185</v>
      </c>
      <c r="C80" s="98">
        <v>70</v>
      </c>
      <c r="D80" s="25">
        <f t="shared" si="9"/>
        <v>255</v>
      </c>
      <c r="E80" s="85"/>
      <c r="F80" s="89"/>
      <c r="G80" s="86"/>
      <c r="H80" s="87"/>
      <c r="I80" s="90"/>
      <c r="J80" s="88"/>
      <c r="K80" s="187" t="s">
        <v>158</v>
      </c>
      <c r="L80" s="188"/>
    </row>
    <row r="81" spans="1:12" ht="12" customHeight="1">
      <c r="A81" s="13" t="s">
        <v>60</v>
      </c>
      <c r="B81" s="61">
        <f>SUM(B82:B86)</f>
        <v>670</v>
      </c>
      <c r="C81" s="62">
        <f>SUM(C82:C86)</f>
        <v>310</v>
      </c>
      <c r="D81" s="63">
        <f t="shared" si="9"/>
        <v>980</v>
      </c>
      <c r="E81" s="93">
        <f>SUM(E82:E86)</f>
        <v>510</v>
      </c>
      <c r="F81" s="62">
        <f>SUM(F82:F86)</f>
        <v>206</v>
      </c>
      <c r="G81" s="63">
        <f t="shared" si="10"/>
        <v>716</v>
      </c>
      <c r="H81" s="94">
        <f t="shared" si="8"/>
        <v>0.7611940298507462</v>
      </c>
      <c r="I81" s="95">
        <f t="shared" si="8"/>
        <v>0.6645161290322581</v>
      </c>
      <c r="J81" s="96">
        <f t="shared" si="8"/>
        <v>0.7306122448979592</v>
      </c>
      <c r="K81" s="173"/>
      <c r="L81" s="174"/>
    </row>
    <row r="82" spans="1:12" ht="12" customHeight="1">
      <c r="A82" s="16" t="s">
        <v>11</v>
      </c>
      <c r="B82" s="77">
        <v>90</v>
      </c>
      <c r="C82" s="78">
        <v>10</v>
      </c>
      <c r="D82" s="24">
        <f t="shared" si="9"/>
        <v>100</v>
      </c>
      <c r="E82" s="27">
        <v>146</v>
      </c>
      <c r="F82" s="28">
        <v>5</v>
      </c>
      <c r="G82" s="24">
        <f t="shared" si="10"/>
        <v>151</v>
      </c>
      <c r="H82" s="29">
        <f t="shared" si="8"/>
        <v>1.6222222222222222</v>
      </c>
      <c r="I82" s="29">
        <f t="shared" si="8"/>
        <v>0.5</v>
      </c>
      <c r="J82" s="31">
        <f t="shared" si="8"/>
        <v>1.51</v>
      </c>
      <c r="K82" s="192"/>
      <c r="L82" s="193"/>
    </row>
    <row r="83" spans="1:12" ht="12" customHeight="1">
      <c r="A83" s="16" t="s">
        <v>16</v>
      </c>
      <c r="B83" s="77">
        <v>350</v>
      </c>
      <c r="C83" s="78">
        <v>150</v>
      </c>
      <c r="D83" s="24">
        <f t="shared" si="9"/>
        <v>500</v>
      </c>
      <c r="E83" s="27">
        <v>270</v>
      </c>
      <c r="F83" s="28">
        <v>137</v>
      </c>
      <c r="G83" s="24">
        <f t="shared" si="10"/>
        <v>407</v>
      </c>
      <c r="H83" s="29">
        <f t="shared" si="8"/>
        <v>0.7714285714285715</v>
      </c>
      <c r="I83" s="30">
        <f t="shared" si="8"/>
        <v>0.9133333333333333</v>
      </c>
      <c r="J83" s="31">
        <f t="shared" si="8"/>
        <v>0.814</v>
      </c>
      <c r="K83" s="205">
        <v>44377</v>
      </c>
      <c r="L83" s="206"/>
    </row>
    <row r="84" spans="1:12" ht="12" customHeight="1">
      <c r="A84" s="16" t="s">
        <v>61</v>
      </c>
      <c r="B84" s="101">
        <v>80</v>
      </c>
      <c r="C84" s="102">
        <v>80</v>
      </c>
      <c r="D84" s="36">
        <f t="shared" si="9"/>
        <v>160</v>
      </c>
      <c r="E84" s="50">
        <v>87</v>
      </c>
      <c r="F84" s="53">
        <v>61</v>
      </c>
      <c r="G84" s="36">
        <f t="shared" si="10"/>
        <v>148</v>
      </c>
      <c r="H84" s="51">
        <f aca="true" t="shared" si="11" ref="H84:J119">E84/B84</f>
        <v>1.0875</v>
      </c>
      <c r="I84" s="54">
        <f t="shared" si="11"/>
        <v>0.7625</v>
      </c>
      <c r="J84" s="52">
        <f t="shared" si="11"/>
        <v>0.925</v>
      </c>
      <c r="K84" s="203">
        <v>44402</v>
      </c>
      <c r="L84" s="204"/>
    </row>
    <row r="85" spans="1:12" ht="12" customHeight="1">
      <c r="A85" s="16" t="s">
        <v>125</v>
      </c>
      <c r="B85" s="77">
        <v>50</v>
      </c>
      <c r="C85" s="78">
        <v>20</v>
      </c>
      <c r="D85" s="24">
        <f t="shared" si="9"/>
        <v>70</v>
      </c>
      <c r="E85" s="27">
        <v>7</v>
      </c>
      <c r="F85" s="28">
        <v>3</v>
      </c>
      <c r="G85" s="24">
        <f t="shared" si="10"/>
        <v>10</v>
      </c>
      <c r="H85" s="29">
        <f t="shared" si="11"/>
        <v>0.14</v>
      </c>
      <c r="I85" s="30">
        <f t="shared" si="11"/>
        <v>0.15</v>
      </c>
      <c r="J85" s="31">
        <f t="shared" si="11"/>
        <v>0.14285714285714285</v>
      </c>
      <c r="K85" s="205">
        <v>44407</v>
      </c>
      <c r="L85" s="206"/>
    </row>
    <row r="86" spans="1:12" ht="12" customHeight="1">
      <c r="A86" s="16" t="s">
        <v>12</v>
      </c>
      <c r="B86" s="77">
        <v>100</v>
      </c>
      <c r="C86" s="78">
        <v>50</v>
      </c>
      <c r="D86" s="24">
        <f t="shared" si="9"/>
        <v>150</v>
      </c>
      <c r="E86" s="27">
        <v>0</v>
      </c>
      <c r="F86" s="28">
        <v>0</v>
      </c>
      <c r="G86" s="24">
        <f t="shared" si="10"/>
        <v>0</v>
      </c>
      <c r="H86" s="29">
        <f t="shared" si="11"/>
        <v>0</v>
      </c>
      <c r="I86" s="30">
        <f t="shared" si="11"/>
        <v>0</v>
      </c>
      <c r="J86" s="31">
        <f t="shared" si="11"/>
        <v>0</v>
      </c>
      <c r="K86" s="192"/>
      <c r="L86" s="193"/>
    </row>
    <row r="87" spans="1:12" ht="12" customHeight="1">
      <c r="A87" s="13" t="s">
        <v>62</v>
      </c>
      <c r="B87" s="61">
        <f>SUM(B88:B93)</f>
        <v>1162</v>
      </c>
      <c r="C87" s="62">
        <f>SUM(C88:C93)</f>
        <v>310</v>
      </c>
      <c r="D87" s="63">
        <f t="shared" si="9"/>
        <v>1472</v>
      </c>
      <c r="E87" s="109"/>
      <c r="F87" s="110"/>
      <c r="G87" s="111"/>
      <c r="H87" s="112"/>
      <c r="I87" s="113"/>
      <c r="J87" s="114"/>
      <c r="K87" s="201"/>
      <c r="L87" s="202"/>
    </row>
    <row r="88" spans="1:12" ht="12" customHeight="1">
      <c r="A88" s="16" t="s">
        <v>16</v>
      </c>
      <c r="B88" s="77">
        <v>142</v>
      </c>
      <c r="C88" s="78">
        <v>50</v>
      </c>
      <c r="D88" s="24">
        <f t="shared" si="9"/>
        <v>192</v>
      </c>
      <c r="E88" s="27">
        <v>174</v>
      </c>
      <c r="F88" s="28">
        <v>90</v>
      </c>
      <c r="G88" s="24">
        <f aca="true" t="shared" si="12" ref="G88:G99">E88+F88</f>
        <v>264</v>
      </c>
      <c r="H88" s="29">
        <f t="shared" si="11"/>
        <v>1.2253521126760563</v>
      </c>
      <c r="I88" s="30">
        <f t="shared" si="11"/>
        <v>1.8</v>
      </c>
      <c r="J88" s="31">
        <f t="shared" si="11"/>
        <v>1.375</v>
      </c>
      <c r="K88" s="56"/>
      <c r="L88" s="57"/>
    </row>
    <row r="89" spans="1:12" ht="12" customHeight="1">
      <c r="A89" s="16" t="s">
        <v>52</v>
      </c>
      <c r="B89" s="77">
        <v>340</v>
      </c>
      <c r="C89" s="78">
        <v>50</v>
      </c>
      <c r="D89" s="24">
        <f t="shared" si="9"/>
        <v>390</v>
      </c>
      <c r="E89" s="27">
        <v>271</v>
      </c>
      <c r="F89" s="28">
        <v>60</v>
      </c>
      <c r="G89" s="24">
        <f t="shared" si="12"/>
        <v>331</v>
      </c>
      <c r="H89" s="29">
        <f t="shared" si="11"/>
        <v>0.7970588235294118</v>
      </c>
      <c r="I89" s="30">
        <f t="shared" si="11"/>
        <v>1.2</v>
      </c>
      <c r="J89" s="31">
        <f t="shared" si="11"/>
        <v>0.8487179487179487</v>
      </c>
      <c r="K89" s="56"/>
      <c r="L89" s="57"/>
    </row>
    <row r="90" spans="1:12" ht="12" customHeight="1">
      <c r="A90" s="16" t="s">
        <v>11</v>
      </c>
      <c r="B90" s="77">
        <v>205</v>
      </c>
      <c r="C90" s="78">
        <v>30</v>
      </c>
      <c r="D90" s="24">
        <f t="shared" si="9"/>
        <v>235</v>
      </c>
      <c r="E90" s="27">
        <v>184</v>
      </c>
      <c r="F90" s="28">
        <v>48</v>
      </c>
      <c r="G90" s="24">
        <f t="shared" si="12"/>
        <v>232</v>
      </c>
      <c r="H90" s="29">
        <f t="shared" si="11"/>
        <v>0.8975609756097561</v>
      </c>
      <c r="I90" s="30">
        <f t="shared" si="11"/>
        <v>1.6</v>
      </c>
      <c r="J90" s="31">
        <f t="shared" si="11"/>
        <v>0.9872340425531915</v>
      </c>
      <c r="K90" s="56"/>
      <c r="L90" s="57"/>
    </row>
    <row r="91" spans="1:12" ht="12" customHeight="1">
      <c r="A91" s="16" t="s">
        <v>64</v>
      </c>
      <c r="B91" s="77">
        <v>170</v>
      </c>
      <c r="C91" s="78">
        <v>30</v>
      </c>
      <c r="D91" s="24">
        <f t="shared" si="9"/>
        <v>200</v>
      </c>
      <c r="E91" s="27">
        <v>116</v>
      </c>
      <c r="F91" s="28">
        <v>7</v>
      </c>
      <c r="G91" s="24">
        <f t="shared" si="12"/>
        <v>123</v>
      </c>
      <c r="H91" s="29">
        <f t="shared" si="11"/>
        <v>0.6823529411764706</v>
      </c>
      <c r="I91" s="30">
        <f t="shared" si="11"/>
        <v>0.23333333333333334</v>
      </c>
      <c r="J91" s="31">
        <f t="shared" si="11"/>
        <v>0.615</v>
      </c>
      <c r="K91" s="203">
        <v>44377</v>
      </c>
      <c r="L91" s="204"/>
    </row>
    <row r="92" spans="1:12" ht="12" customHeight="1">
      <c r="A92" s="16" t="s">
        <v>57</v>
      </c>
      <c r="B92" s="77">
        <v>185</v>
      </c>
      <c r="C92" s="78">
        <v>50</v>
      </c>
      <c r="D92" s="24">
        <f t="shared" si="9"/>
        <v>235</v>
      </c>
      <c r="E92" s="27">
        <v>77</v>
      </c>
      <c r="F92" s="28">
        <v>10</v>
      </c>
      <c r="G92" s="24">
        <f t="shared" si="12"/>
        <v>87</v>
      </c>
      <c r="H92" s="29">
        <f t="shared" si="11"/>
        <v>0.41621621621621624</v>
      </c>
      <c r="I92" s="30">
        <f t="shared" si="11"/>
        <v>0.2</v>
      </c>
      <c r="J92" s="31">
        <f t="shared" si="11"/>
        <v>0.3702127659574468</v>
      </c>
      <c r="K92" s="56"/>
      <c r="L92" s="57"/>
    </row>
    <row r="93" spans="1:12" ht="12" customHeight="1">
      <c r="A93" s="16" t="s">
        <v>12</v>
      </c>
      <c r="B93" s="77">
        <v>120</v>
      </c>
      <c r="C93" s="78">
        <v>100</v>
      </c>
      <c r="D93" s="24">
        <f t="shared" si="9"/>
        <v>220</v>
      </c>
      <c r="E93" s="85"/>
      <c r="F93" s="89"/>
      <c r="G93" s="86"/>
      <c r="H93" s="87"/>
      <c r="I93" s="90"/>
      <c r="J93" s="88"/>
      <c r="K93" s="187">
        <v>44377</v>
      </c>
      <c r="L93" s="188"/>
    </row>
    <row r="94" spans="1:12" ht="12" customHeight="1">
      <c r="A94" s="13" t="s">
        <v>65</v>
      </c>
      <c r="B94" s="61">
        <f>SUM(B95:B99)</f>
        <v>1025</v>
      </c>
      <c r="C94" s="62">
        <f>SUM(C95:C99)</f>
        <v>265</v>
      </c>
      <c r="D94" s="63">
        <f t="shared" si="9"/>
        <v>1290</v>
      </c>
      <c r="E94" s="93">
        <f>SUM(E95:E99)</f>
        <v>960</v>
      </c>
      <c r="F94" s="62">
        <f>SUM(F95:F99)</f>
        <v>195</v>
      </c>
      <c r="G94" s="63">
        <f t="shared" si="12"/>
        <v>1155</v>
      </c>
      <c r="H94" s="94">
        <f t="shared" si="11"/>
        <v>0.9365853658536586</v>
      </c>
      <c r="I94" s="95">
        <f t="shared" si="11"/>
        <v>0.7358490566037735</v>
      </c>
      <c r="J94" s="96">
        <f t="shared" si="11"/>
        <v>0.8953488372093024</v>
      </c>
      <c r="K94" s="207"/>
      <c r="L94" s="208"/>
    </row>
    <row r="95" spans="1:12" ht="12" customHeight="1">
      <c r="A95" s="16" t="s">
        <v>16</v>
      </c>
      <c r="B95" s="77">
        <v>280</v>
      </c>
      <c r="C95" s="78">
        <v>85</v>
      </c>
      <c r="D95" s="24">
        <f t="shared" si="9"/>
        <v>365</v>
      </c>
      <c r="E95" s="27">
        <v>220</v>
      </c>
      <c r="F95" s="28">
        <v>64</v>
      </c>
      <c r="G95" s="24">
        <f t="shared" si="12"/>
        <v>284</v>
      </c>
      <c r="H95" s="29">
        <f t="shared" si="11"/>
        <v>0.7857142857142857</v>
      </c>
      <c r="I95" s="30">
        <f t="shared" si="11"/>
        <v>0.7529411764705882</v>
      </c>
      <c r="J95" s="31">
        <f t="shared" si="11"/>
        <v>0.7780821917808219</v>
      </c>
      <c r="K95" s="196"/>
      <c r="L95" s="193"/>
    </row>
    <row r="96" spans="1:12" ht="12" customHeight="1">
      <c r="A96" s="16" t="s">
        <v>57</v>
      </c>
      <c r="B96" s="77">
        <v>200</v>
      </c>
      <c r="C96" s="78">
        <v>50</v>
      </c>
      <c r="D96" s="24">
        <f t="shared" si="9"/>
        <v>250</v>
      </c>
      <c r="E96" s="27">
        <v>187</v>
      </c>
      <c r="F96" s="28">
        <v>23</v>
      </c>
      <c r="G96" s="24">
        <f t="shared" si="12"/>
        <v>210</v>
      </c>
      <c r="H96" s="29">
        <f t="shared" si="11"/>
        <v>0.935</v>
      </c>
      <c r="I96" s="30">
        <f t="shared" si="11"/>
        <v>0.46</v>
      </c>
      <c r="J96" s="31">
        <f t="shared" si="11"/>
        <v>0.84</v>
      </c>
      <c r="K96" s="205">
        <v>44423</v>
      </c>
      <c r="L96" s="206"/>
    </row>
    <row r="97" spans="1:12" ht="12" customHeight="1">
      <c r="A97" s="16" t="s">
        <v>11</v>
      </c>
      <c r="B97" s="77">
        <v>325</v>
      </c>
      <c r="C97" s="78">
        <v>105</v>
      </c>
      <c r="D97" s="24">
        <f t="shared" si="9"/>
        <v>430</v>
      </c>
      <c r="E97" s="27">
        <v>332</v>
      </c>
      <c r="F97" s="28">
        <v>87</v>
      </c>
      <c r="G97" s="24">
        <f t="shared" si="12"/>
        <v>419</v>
      </c>
      <c r="H97" s="29">
        <f t="shared" si="11"/>
        <v>1.0215384615384615</v>
      </c>
      <c r="I97" s="30" t="s">
        <v>151</v>
      </c>
      <c r="J97" s="31">
        <f t="shared" si="11"/>
        <v>0.9744186046511628</v>
      </c>
      <c r="K97" s="205">
        <v>44423</v>
      </c>
      <c r="L97" s="206"/>
    </row>
    <row r="98" spans="1:12" ht="12" customHeight="1">
      <c r="A98" s="16" t="s">
        <v>66</v>
      </c>
      <c r="B98" s="77">
        <v>80</v>
      </c>
      <c r="C98" s="78">
        <v>15</v>
      </c>
      <c r="D98" s="24">
        <f t="shared" si="9"/>
        <v>95</v>
      </c>
      <c r="E98" s="27">
        <v>111</v>
      </c>
      <c r="F98" s="28">
        <v>17</v>
      </c>
      <c r="G98" s="24">
        <f t="shared" si="12"/>
        <v>128</v>
      </c>
      <c r="H98" s="29">
        <f t="shared" si="11"/>
        <v>1.3875</v>
      </c>
      <c r="I98" s="30">
        <f t="shared" si="11"/>
        <v>1.1333333333333333</v>
      </c>
      <c r="J98" s="31">
        <f t="shared" si="11"/>
        <v>1.3473684210526315</v>
      </c>
      <c r="K98" s="205">
        <v>44423</v>
      </c>
      <c r="L98" s="206"/>
    </row>
    <row r="99" spans="1:12" ht="12" customHeight="1">
      <c r="A99" s="16" t="s">
        <v>67</v>
      </c>
      <c r="B99" s="77">
        <v>140</v>
      </c>
      <c r="C99" s="78">
        <v>10</v>
      </c>
      <c r="D99" s="24">
        <f t="shared" si="9"/>
        <v>150</v>
      </c>
      <c r="E99" s="27">
        <v>110</v>
      </c>
      <c r="F99" s="28">
        <v>4</v>
      </c>
      <c r="G99" s="24">
        <f t="shared" si="12"/>
        <v>114</v>
      </c>
      <c r="H99" s="29">
        <f t="shared" si="11"/>
        <v>0.7857142857142857</v>
      </c>
      <c r="I99" s="30" t="s">
        <v>151</v>
      </c>
      <c r="J99" s="31">
        <f t="shared" si="11"/>
        <v>0.76</v>
      </c>
      <c r="K99" s="205">
        <v>44423</v>
      </c>
      <c r="L99" s="206"/>
    </row>
    <row r="100" spans="1:12" ht="12" customHeight="1">
      <c r="A100" s="13" t="s">
        <v>68</v>
      </c>
      <c r="B100" s="61">
        <f>SUM(B101:B109)</f>
        <v>1410</v>
      </c>
      <c r="C100" s="62">
        <f>SUM(C101:C109)</f>
        <v>455</v>
      </c>
      <c r="D100" s="63">
        <f t="shared" si="9"/>
        <v>1865</v>
      </c>
      <c r="E100" s="109"/>
      <c r="F100" s="110"/>
      <c r="G100" s="111"/>
      <c r="H100" s="112"/>
      <c r="I100" s="113"/>
      <c r="J100" s="114"/>
      <c r="K100" s="201"/>
      <c r="L100" s="202"/>
    </row>
    <row r="101" spans="1:12" ht="12" customHeight="1">
      <c r="A101" s="16" t="s">
        <v>139</v>
      </c>
      <c r="B101" s="77">
        <v>40</v>
      </c>
      <c r="C101" s="78">
        <v>0</v>
      </c>
      <c r="D101" s="24">
        <f>B101+C101</f>
        <v>40</v>
      </c>
      <c r="E101" s="27">
        <v>2</v>
      </c>
      <c r="F101" s="28">
        <v>0</v>
      </c>
      <c r="G101" s="24">
        <f>E101+F101</f>
        <v>2</v>
      </c>
      <c r="H101" s="29">
        <f>E101/B101</f>
        <v>0.05</v>
      </c>
      <c r="I101" s="30" t="s">
        <v>151</v>
      </c>
      <c r="J101" s="31">
        <f>G101/D101</f>
        <v>0.05</v>
      </c>
      <c r="K101" s="205">
        <v>44421</v>
      </c>
      <c r="L101" s="206"/>
    </row>
    <row r="102" spans="1:12" ht="12" customHeight="1">
      <c r="A102" s="16" t="s">
        <v>69</v>
      </c>
      <c r="B102" s="77">
        <v>50</v>
      </c>
      <c r="C102" s="78">
        <v>50</v>
      </c>
      <c r="D102" s="24">
        <f t="shared" si="9"/>
        <v>100</v>
      </c>
      <c r="E102" s="27">
        <v>12</v>
      </c>
      <c r="F102" s="28">
        <v>0</v>
      </c>
      <c r="G102" s="24">
        <f aca="true" t="shared" si="13" ref="G102:G109">E102+F102</f>
        <v>12</v>
      </c>
      <c r="H102" s="29">
        <f>E102/B102</f>
        <v>0.24</v>
      </c>
      <c r="I102" s="30">
        <f t="shared" si="11"/>
        <v>0</v>
      </c>
      <c r="J102" s="31">
        <f t="shared" si="11"/>
        <v>0.12</v>
      </c>
      <c r="K102" s="205">
        <v>44423</v>
      </c>
      <c r="L102" s="206"/>
    </row>
    <row r="103" spans="1:12" ht="12" customHeight="1">
      <c r="A103" s="16" t="s">
        <v>11</v>
      </c>
      <c r="B103" s="77">
        <v>375</v>
      </c>
      <c r="C103" s="78">
        <v>25</v>
      </c>
      <c r="D103" s="24">
        <f t="shared" si="9"/>
        <v>400</v>
      </c>
      <c r="E103" s="27">
        <v>275</v>
      </c>
      <c r="F103" s="28">
        <v>1</v>
      </c>
      <c r="G103" s="24">
        <f t="shared" si="13"/>
        <v>276</v>
      </c>
      <c r="H103" s="29">
        <f t="shared" si="11"/>
        <v>0.7333333333333333</v>
      </c>
      <c r="I103" s="30">
        <f t="shared" si="11"/>
        <v>0.04</v>
      </c>
      <c r="J103" s="31">
        <f t="shared" si="11"/>
        <v>0.69</v>
      </c>
      <c r="K103" s="205">
        <v>44423</v>
      </c>
      <c r="L103" s="206"/>
    </row>
    <row r="104" spans="1:12" ht="12" customHeight="1">
      <c r="A104" s="16" t="s">
        <v>16</v>
      </c>
      <c r="B104" s="77">
        <v>230</v>
      </c>
      <c r="C104" s="78">
        <v>80</v>
      </c>
      <c r="D104" s="24">
        <f t="shared" si="9"/>
        <v>310</v>
      </c>
      <c r="E104" s="27">
        <v>221</v>
      </c>
      <c r="F104" s="28">
        <v>79</v>
      </c>
      <c r="G104" s="24">
        <f t="shared" si="13"/>
        <v>300</v>
      </c>
      <c r="H104" s="29">
        <f t="shared" si="11"/>
        <v>0.9608695652173913</v>
      </c>
      <c r="I104" s="30">
        <f t="shared" si="11"/>
        <v>0.9875</v>
      </c>
      <c r="J104" s="31">
        <f t="shared" si="11"/>
        <v>0.967741935483871</v>
      </c>
      <c r="K104" s="199"/>
      <c r="L104" s="200"/>
    </row>
    <row r="105" spans="1:12" ht="12" customHeight="1">
      <c r="A105" s="16" t="s">
        <v>70</v>
      </c>
      <c r="B105" s="77">
        <v>45</v>
      </c>
      <c r="C105" s="78">
        <v>45</v>
      </c>
      <c r="D105" s="24">
        <f t="shared" si="9"/>
        <v>90</v>
      </c>
      <c r="E105" s="27">
        <v>15</v>
      </c>
      <c r="F105" s="28">
        <v>19</v>
      </c>
      <c r="G105" s="24">
        <f t="shared" si="13"/>
        <v>34</v>
      </c>
      <c r="H105" s="29">
        <f t="shared" si="11"/>
        <v>0.3333333333333333</v>
      </c>
      <c r="I105" s="30">
        <f t="shared" si="11"/>
        <v>0.4222222222222222</v>
      </c>
      <c r="J105" s="31">
        <f t="shared" si="11"/>
        <v>0.37777777777777777</v>
      </c>
      <c r="K105" s="205">
        <v>44438</v>
      </c>
      <c r="L105" s="206"/>
    </row>
    <row r="106" spans="1:12" ht="12" customHeight="1">
      <c r="A106" s="16" t="s">
        <v>71</v>
      </c>
      <c r="B106" s="77">
        <v>400</v>
      </c>
      <c r="C106" s="78">
        <v>100</v>
      </c>
      <c r="D106" s="24">
        <f t="shared" si="9"/>
        <v>500</v>
      </c>
      <c r="E106" s="27">
        <v>127</v>
      </c>
      <c r="F106" s="28">
        <v>7</v>
      </c>
      <c r="G106" s="24">
        <f t="shared" si="13"/>
        <v>134</v>
      </c>
      <c r="H106" s="29">
        <f t="shared" si="11"/>
        <v>0.3175</v>
      </c>
      <c r="I106" s="30">
        <f t="shared" si="11"/>
        <v>0.07</v>
      </c>
      <c r="J106" s="31">
        <f t="shared" si="11"/>
        <v>0.268</v>
      </c>
      <c r="K106" s="205">
        <v>44423</v>
      </c>
      <c r="L106" s="206"/>
    </row>
    <row r="107" spans="1:12" ht="12" customHeight="1">
      <c r="A107" s="16" t="s">
        <v>110</v>
      </c>
      <c r="B107" s="77">
        <v>60</v>
      </c>
      <c r="C107" s="78">
        <v>30</v>
      </c>
      <c r="D107" s="24">
        <f t="shared" si="9"/>
        <v>90</v>
      </c>
      <c r="E107" s="27">
        <v>74</v>
      </c>
      <c r="F107" s="28">
        <v>17</v>
      </c>
      <c r="G107" s="24">
        <f t="shared" si="13"/>
        <v>91</v>
      </c>
      <c r="H107" s="29">
        <f t="shared" si="11"/>
        <v>1.2333333333333334</v>
      </c>
      <c r="I107" s="30">
        <f t="shared" si="11"/>
        <v>0.5666666666666667</v>
      </c>
      <c r="J107" s="31">
        <f t="shared" si="11"/>
        <v>1.011111111111111</v>
      </c>
      <c r="K107" s="192"/>
      <c r="L107" s="193"/>
    </row>
    <row r="108" spans="1:12" ht="12" customHeight="1">
      <c r="A108" s="16" t="s">
        <v>73</v>
      </c>
      <c r="B108" s="77">
        <v>140</v>
      </c>
      <c r="C108" s="78">
        <v>110</v>
      </c>
      <c r="D108" s="24">
        <f t="shared" si="9"/>
        <v>250</v>
      </c>
      <c r="E108" s="85"/>
      <c r="F108" s="89"/>
      <c r="G108" s="86"/>
      <c r="H108" s="87"/>
      <c r="I108" s="90"/>
      <c r="J108" s="88"/>
      <c r="K108" s="99" t="s">
        <v>159</v>
      </c>
      <c r="L108" s="100">
        <v>44408</v>
      </c>
    </row>
    <row r="109" spans="1:12" ht="12" customHeight="1">
      <c r="A109" s="18" t="s">
        <v>74</v>
      </c>
      <c r="B109" s="97">
        <v>70</v>
      </c>
      <c r="C109" s="98">
        <v>15</v>
      </c>
      <c r="D109" s="25">
        <f t="shared" si="9"/>
        <v>85</v>
      </c>
      <c r="E109" s="32">
        <v>74</v>
      </c>
      <c r="F109" s="33">
        <v>2</v>
      </c>
      <c r="G109" s="25">
        <f t="shared" si="13"/>
        <v>76</v>
      </c>
      <c r="H109" s="41">
        <f t="shared" si="11"/>
        <v>1.0571428571428572</v>
      </c>
      <c r="I109" s="42">
        <f t="shared" si="11"/>
        <v>0.13333333333333333</v>
      </c>
      <c r="J109" s="40">
        <f t="shared" si="11"/>
        <v>0.8941176470588236</v>
      </c>
      <c r="K109" s="209"/>
      <c r="L109" s="182"/>
    </row>
    <row r="110" spans="1:12" ht="12" customHeight="1">
      <c r="A110" s="13" t="s">
        <v>75</v>
      </c>
      <c r="B110" s="61">
        <f>SUM(B111:B113)</f>
        <v>92</v>
      </c>
      <c r="C110" s="62">
        <f>SUM(C111:C113)</f>
        <v>0</v>
      </c>
      <c r="D110" s="63">
        <f t="shared" si="9"/>
        <v>92</v>
      </c>
      <c r="E110" s="64"/>
      <c r="F110" s="62">
        <f>SUM(F111:F113)</f>
        <v>0</v>
      </c>
      <c r="G110" s="66"/>
      <c r="H110" s="67"/>
      <c r="I110" s="95" t="s">
        <v>151</v>
      </c>
      <c r="J110" s="69"/>
      <c r="K110" s="183"/>
      <c r="L110" s="184"/>
    </row>
    <row r="111" spans="1:12" ht="12" customHeight="1">
      <c r="A111" s="16" t="s">
        <v>76</v>
      </c>
      <c r="B111" s="77">
        <v>40</v>
      </c>
      <c r="C111" s="78">
        <v>0</v>
      </c>
      <c r="D111" s="24">
        <f t="shared" si="9"/>
        <v>40</v>
      </c>
      <c r="E111" s="27">
        <v>37</v>
      </c>
      <c r="F111" s="28">
        <v>0</v>
      </c>
      <c r="G111" s="24">
        <f>E111+F111</f>
        <v>37</v>
      </c>
      <c r="H111" s="29">
        <f t="shared" si="11"/>
        <v>0.925</v>
      </c>
      <c r="I111" s="30" t="s">
        <v>151</v>
      </c>
      <c r="J111" s="31">
        <f t="shared" si="11"/>
        <v>0.925</v>
      </c>
      <c r="K111" s="179"/>
      <c r="L111" s="180"/>
    </row>
    <row r="112" spans="1:12" ht="12" customHeight="1">
      <c r="A112" s="16" t="s">
        <v>77</v>
      </c>
      <c r="B112" s="77">
        <v>25</v>
      </c>
      <c r="C112" s="78">
        <v>0</v>
      </c>
      <c r="D112" s="24">
        <f t="shared" si="9"/>
        <v>25</v>
      </c>
      <c r="E112" s="27">
        <v>29</v>
      </c>
      <c r="F112" s="28">
        <v>0</v>
      </c>
      <c r="G112" s="24">
        <f>E112+F112</f>
        <v>29</v>
      </c>
      <c r="H112" s="29">
        <f t="shared" si="11"/>
        <v>1.16</v>
      </c>
      <c r="I112" s="30" t="s">
        <v>151</v>
      </c>
      <c r="J112" s="31">
        <f t="shared" si="11"/>
        <v>1.16</v>
      </c>
      <c r="K112" s="196"/>
      <c r="L112" s="193"/>
    </row>
    <row r="113" spans="1:12" ht="12" customHeight="1">
      <c r="A113" s="18" t="s">
        <v>78</v>
      </c>
      <c r="B113" s="97">
        <v>27</v>
      </c>
      <c r="C113" s="98">
        <v>0</v>
      </c>
      <c r="D113" s="25">
        <f t="shared" si="9"/>
        <v>27</v>
      </c>
      <c r="E113" s="116"/>
      <c r="F113" s="33">
        <v>0</v>
      </c>
      <c r="G113" s="117"/>
      <c r="H113" s="118"/>
      <c r="I113" s="42" t="s">
        <v>151</v>
      </c>
      <c r="J113" s="119"/>
      <c r="K113" s="120" t="s">
        <v>160</v>
      </c>
      <c r="L113" s="121" t="s">
        <v>161</v>
      </c>
    </row>
    <row r="114" spans="1:12" ht="12" customHeight="1">
      <c r="A114" s="13" t="s">
        <v>79</v>
      </c>
      <c r="B114" s="61">
        <f>SUM(B115:B119)</f>
        <v>330</v>
      </c>
      <c r="C114" s="62">
        <f>SUM(C115:C119)</f>
        <v>135</v>
      </c>
      <c r="D114" s="63">
        <f t="shared" si="9"/>
        <v>465</v>
      </c>
      <c r="E114" s="64"/>
      <c r="F114" s="65"/>
      <c r="G114" s="66"/>
      <c r="H114" s="67"/>
      <c r="I114" s="68"/>
      <c r="J114" s="69"/>
      <c r="K114" s="189"/>
      <c r="L114" s="190"/>
    </row>
    <row r="115" spans="1:12" ht="12" customHeight="1">
      <c r="A115" s="16" t="s">
        <v>122</v>
      </c>
      <c r="B115" s="77">
        <v>15</v>
      </c>
      <c r="C115" s="78">
        <v>5</v>
      </c>
      <c r="D115" s="24">
        <f t="shared" si="9"/>
        <v>20</v>
      </c>
      <c r="E115" s="79"/>
      <c r="F115" s="80"/>
      <c r="G115" s="81"/>
      <c r="H115" s="82"/>
      <c r="I115" s="83"/>
      <c r="J115" s="84"/>
      <c r="K115" s="185">
        <v>44377</v>
      </c>
      <c r="L115" s="186"/>
    </row>
    <row r="116" spans="1:12" ht="12" customHeight="1">
      <c r="A116" s="16" t="s">
        <v>126</v>
      </c>
      <c r="B116" s="77">
        <v>30</v>
      </c>
      <c r="C116" s="78">
        <v>5</v>
      </c>
      <c r="D116" s="24">
        <f t="shared" si="9"/>
        <v>35</v>
      </c>
      <c r="E116" s="79"/>
      <c r="F116" s="80"/>
      <c r="G116" s="81"/>
      <c r="H116" s="82"/>
      <c r="I116" s="83"/>
      <c r="J116" s="84"/>
      <c r="K116" s="99">
        <v>44377</v>
      </c>
      <c r="L116" s="122" t="s">
        <v>162</v>
      </c>
    </row>
    <row r="117" spans="1:12" ht="12" customHeight="1">
      <c r="A117" s="16" t="s">
        <v>80</v>
      </c>
      <c r="B117" s="101">
        <v>130</v>
      </c>
      <c r="C117" s="102">
        <v>60</v>
      </c>
      <c r="D117" s="36">
        <f t="shared" si="9"/>
        <v>190</v>
      </c>
      <c r="E117" s="50">
        <v>78</v>
      </c>
      <c r="F117" s="53">
        <v>25</v>
      </c>
      <c r="G117" s="36">
        <f>SUM(E117:F117)</f>
        <v>103</v>
      </c>
      <c r="H117" s="51">
        <f>E117/B117</f>
        <v>0.6</v>
      </c>
      <c r="I117" s="54">
        <f t="shared" si="11"/>
        <v>0.4166666666666667</v>
      </c>
      <c r="J117" s="52">
        <f>G117/D117</f>
        <v>0.5421052631578948</v>
      </c>
      <c r="K117" s="205">
        <v>44377</v>
      </c>
      <c r="L117" s="206"/>
    </row>
    <row r="118" spans="1:12" ht="12" customHeight="1">
      <c r="A118" s="16" t="s">
        <v>81</v>
      </c>
      <c r="B118" s="77">
        <v>60</v>
      </c>
      <c r="C118" s="78">
        <v>10</v>
      </c>
      <c r="D118" s="24">
        <f t="shared" si="9"/>
        <v>70</v>
      </c>
      <c r="E118" s="85"/>
      <c r="F118" s="89"/>
      <c r="G118" s="86"/>
      <c r="H118" s="87"/>
      <c r="I118" s="90"/>
      <c r="J118" s="88"/>
      <c r="K118" s="99">
        <v>44377</v>
      </c>
      <c r="L118" s="100">
        <v>44469</v>
      </c>
    </row>
    <row r="119" spans="1:12" ht="12" customHeight="1">
      <c r="A119" s="18" t="s">
        <v>72</v>
      </c>
      <c r="B119" s="97">
        <v>95</v>
      </c>
      <c r="C119" s="98">
        <v>55</v>
      </c>
      <c r="D119" s="25">
        <f t="shared" si="9"/>
        <v>150</v>
      </c>
      <c r="E119" s="32">
        <v>182</v>
      </c>
      <c r="F119" s="33">
        <v>7</v>
      </c>
      <c r="G119" s="25">
        <f>E119+F119</f>
        <v>189</v>
      </c>
      <c r="H119" s="41">
        <f>E119/B119</f>
        <v>1.9157894736842105</v>
      </c>
      <c r="I119" s="30">
        <f t="shared" si="11"/>
        <v>0.12727272727272726</v>
      </c>
      <c r="J119" s="40">
        <f>G119/D119</f>
        <v>1.26</v>
      </c>
      <c r="K119" s="192"/>
      <c r="L119" s="193"/>
    </row>
    <row r="120" spans="1:12" ht="12" customHeight="1">
      <c r="A120" s="13" t="s">
        <v>82</v>
      </c>
      <c r="B120" s="61">
        <f>SUM(B121:B125)</f>
        <v>1635</v>
      </c>
      <c r="C120" s="62">
        <f>SUM(C121:C125)</f>
        <v>905</v>
      </c>
      <c r="D120" s="63">
        <f t="shared" si="9"/>
        <v>2540</v>
      </c>
      <c r="E120" s="109"/>
      <c r="F120" s="110"/>
      <c r="G120" s="111"/>
      <c r="H120" s="112"/>
      <c r="I120" s="113"/>
      <c r="J120" s="114"/>
      <c r="K120" s="189"/>
      <c r="L120" s="190"/>
    </row>
    <row r="121" spans="1:12" ht="12" customHeight="1">
      <c r="A121" s="16" t="s">
        <v>83</v>
      </c>
      <c r="B121" s="44">
        <v>460</v>
      </c>
      <c r="C121" s="45">
        <v>150</v>
      </c>
      <c r="D121" s="24">
        <f t="shared" si="9"/>
        <v>610</v>
      </c>
      <c r="E121" s="27">
        <v>259</v>
      </c>
      <c r="F121" s="28">
        <v>30</v>
      </c>
      <c r="G121" s="24">
        <f>SUM(E121:F121)</f>
        <v>289</v>
      </c>
      <c r="H121" s="29">
        <f aca="true" t="shared" si="14" ref="H121:J130">E121/B121</f>
        <v>0.5630434782608695</v>
      </c>
      <c r="I121" s="30">
        <f t="shared" si="14"/>
        <v>0.2</v>
      </c>
      <c r="J121" s="31">
        <f t="shared" si="14"/>
        <v>0.4737704918032787</v>
      </c>
      <c r="K121" s="196"/>
      <c r="L121" s="193"/>
    </row>
    <row r="122" spans="1:12" ht="12" customHeight="1">
      <c r="A122" s="16" t="s">
        <v>57</v>
      </c>
      <c r="B122" s="77">
        <v>200</v>
      </c>
      <c r="C122" s="78">
        <v>0</v>
      </c>
      <c r="D122" s="24">
        <f t="shared" si="9"/>
        <v>200</v>
      </c>
      <c r="E122" s="27">
        <v>39</v>
      </c>
      <c r="F122" s="28">
        <v>0</v>
      </c>
      <c r="G122" s="24">
        <f aca="true" t="shared" si="15" ref="G122:G130">E122+F122</f>
        <v>39</v>
      </c>
      <c r="H122" s="29">
        <f t="shared" si="14"/>
        <v>0.195</v>
      </c>
      <c r="I122" s="30" t="s">
        <v>151</v>
      </c>
      <c r="J122" s="31">
        <f t="shared" si="14"/>
        <v>0.195</v>
      </c>
      <c r="K122" s="205">
        <v>44421</v>
      </c>
      <c r="L122" s="206"/>
    </row>
    <row r="123" spans="1:12" ht="12" customHeight="1">
      <c r="A123" s="16" t="s">
        <v>11</v>
      </c>
      <c r="B123" s="77">
        <v>425</v>
      </c>
      <c r="C123" s="78">
        <v>425</v>
      </c>
      <c r="D123" s="24">
        <f t="shared" si="9"/>
        <v>850</v>
      </c>
      <c r="E123" s="27">
        <v>171</v>
      </c>
      <c r="F123" s="28">
        <v>68</v>
      </c>
      <c r="G123" s="24">
        <f t="shared" si="15"/>
        <v>239</v>
      </c>
      <c r="H123" s="29">
        <f t="shared" si="14"/>
        <v>0.4023529411764706</v>
      </c>
      <c r="I123" s="30">
        <f t="shared" si="14"/>
        <v>0.16</v>
      </c>
      <c r="J123" s="31">
        <f t="shared" si="14"/>
        <v>0.2811764705882353</v>
      </c>
      <c r="K123" s="205" t="s">
        <v>171</v>
      </c>
      <c r="L123" s="206"/>
    </row>
    <row r="124" spans="1:12" ht="12" customHeight="1">
      <c r="A124" s="16" t="s">
        <v>116</v>
      </c>
      <c r="B124" s="77">
        <v>400</v>
      </c>
      <c r="C124" s="78">
        <v>180</v>
      </c>
      <c r="D124" s="24">
        <f t="shared" si="9"/>
        <v>580</v>
      </c>
      <c r="E124" s="85"/>
      <c r="F124" s="89"/>
      <c r="G124" s="86"/>
      <c r="H124" s="87"/>
      <c r="I124" s="90"/>
      <c r="J124" s="88"/>
      <c r="K124" s="99">
        <v>44362</v>
      </c>
      <c r="L124" s="100">
        <v>44449</v>
      </c>
    </row>
    <row r="125" spans="1:12" ht="12" customHeight="1">
      <c r="A125" s="16" t="s">
        <v>173</v>
      </c>
      <c r="B125" s="77">
        <v>150</v>
      </c>
      <c r="C125" s="78">
        <v>150</v>
      </c>
      <c r="D125" s="24">
        <f>B125+C125</f>
        <v>300</v>
      </c>
      <c r="E125" s="27">
        <v>140</v>
      </c>
      <c r="F125" s="28">
        <v>13</v>
      </c>
      <c r="G125" s="24">
        <f>E125+F125</f>
        <v>153</v>
      </c>
      <c r="H125" s="29">
        <f>E125/B125</f>
        <v>0.9333333333333333</v>
      </c>
      <c r="I125" s="30">
        <f>F125/C125</f>
        <v>0.08666666666666667</v>
      </c>
      <c r="J125" s="31">
        <f>G125/D125</f>
        <v>0.51</v>
      </c>
      <c r="K125" s="192"/>
      <c r="L125" s="193"/>
    </row>
    <row r="126" spans="1:12" ht="12" customHeight="1">
      <c r="A126" s="13" t="s">
        <v>84</v>
      </c>
      <c r="B126" s="61">
        <f>SUM(B127:B130)</f>
        <v>435</v>
      </c>
      <c r="C126" s="62">
        <f>SUM(C127:C130)</f>
        <v>125</v>
      </c>
      <c r="D126" s="63">
        <f t="shared" si="9"/>
        <v>560</v>
      </c>
      <c r="E126" s="93">
        <f>SUM(E127:E130)</f>
        <v>321</v>
      </c>
      <c r="F126" s="62">
        <f>SUM(F127:F130)</f>
        <v>121</v>
      </c>
      <c r="G126" s="63">
        <f t="shared" si="15"/>
        <v>442</v>
      </c>
      <c r="H126" s="94">
        <f t="shared" si="14"/>
        <v>0.7379310344827587</v>
      </c>
      <c r="I126" s="95">
        <f>F126/C126</f>
        <v>0.968</v>
      </c>
      <c r="J126" s="96">
        <f t="shared" si="14"/>
        <v>0.7892857142857143</v>
      </c>
      <c r="K126" s="207"/>
      <c r="L126" s="208"/>
    </row>
    <row r="127" spans="1:12" ht="12" customHeight="1">
      <c r="A127" s="16" t="s">
        <v>85</v>
      </c>
      <c r="B127" s="77">
        <v>115</v>
      </c>
      <c r="C127" s="78">
        <v>0</v>
      </c>
      <c r="D127" s="24">
        <f t="shared" si="9"/>
        <v>115</v>
      </c>
      <c r="E127" s="27">
        <v>75</v>
      </c>
      <c r="F127" s="28">
        <v>0</v>
      </c>
      <c r="G127" s="24">
        <f t="shared" si="15"/>
        <v>75</v>
      </c>
      <c r="H127" s="29">
        <f t="shared" si="14"/>
        <v>0.6521739130434783</v>
      </c>
      <c r="I127" s="30" t="s">
        <v>151</v>
      </c>
      <c r="J127" s="31">
        <f t="shared" si="14"/>
        <v>0.6521739130434783</v>
      </c>
      <c r="K127" s="205" t="s">
        <v>172</v>
      </c>
      <c r="L127" s="206"/>
    </row>
    <row r="128" spans="1:12" ht="12" customHeight="1">
      <c r="A128" s="16" t="s">
        <v>16</v>
      </c>
      <c r="B128" s="77">
        <v>235</v>
      </c>
      <c r="C128" s="78">
        <v>115</v>
      </c>
      <c r="D128" s="24">
        <f t="shared" si="9"/>
        <v>350</v>
      </c>
      <c r="E128" s="27">
        <v>171</v>
      </c>
      <c r="F128" s="28">
        <v>121</v>
      </c>
      <c r="G128" s="24">
        <f t="shared" si="15"/>
        <v>292</v>
      </c>
      <c r="H128" s="29">
        <f t="shared" si="14"/>
        <v>0.7276595744680852</v>
      </c>
      <c r="I128" s="30">
        <f t="shared" si="14"/>
        <v>1.0521739130434782</v>
      </c>
      <c r="J128" s="31">
        <f t="shared" si="14"/>
        <v>0.8342857142857143</v>
      </c>
      <c r="K128" s="205">
        <v>44408</v>
      </c>
      <c r="L128" s="206"/>
    </row>
    <row r="129" spans="1:12" ht="12" customHeight="1">
      <c r="A129" s="16" t="s">
        <v>127</v>
      </c>
      <c r="B129" s="77">
        <v>65</v>
      </c>
      <c r="C129" s="78">
        <v>10</v>
      </c>
      <c r="D129" s="24">
        <f t="shared" si="9"/>
        <v>75</v>
      </c>
      <c r="E129" s="27">
        <v>50</v>
      </c>
      <c r="F129" s="28">
        <v>0</v>
      </c>
      <c r="G129" s="24">
        <f t="shared" si="15"/>
        <v>50</v>
      </c>
      <c r="H129" s="29">
        <f t="shared" si="14"/>
        <v>0.7692307692307693</v>
      </c>
      <c r="I129" s="30">
        <f t="shared" si="14"/>
        <v>0</v>
      </c>
      <c r="J129" s="31">
        <f t="shared" si="14"/>
        <v>0.6666666666666666</v>
      </c>
      <c r="K129" s="205">
        <v>44408</v>
      </c>
      <c r="L129" s="206"/>
    </row>
    <row r="130" spans="1:12" ht="12" customHeight="1">
      <c r="A130" s="16" t="s">
        <v>72</v>
      </c>
      <c r="B130" s="77">
        <v>20</v>
      </c>
      <c r="C130" s="78">
        <v>0</v>
      </c>
      <c r="D130" s="24">
        <f t="shared" si="9"/>
        <v>20</v>
      </c>
      <c r="E130" s="27">
        <v>25</v>
      </c>
      <c r="F130" s="28">
        <v>0</v>
      </c>
      <c r="G130" s="24">
        <f t="shared" si="15"/>
        <v>25</v>
      </c>
      <c r="H130" s="29">
        <f t="shared" si="14"/>
        <v>1.25</v>
      </c>
      <c r="I130" s="30" t="s">
        <v>151</v>
      </c>
      <c r="J130" s="31">
        <f t="shared" si="14"/>
        <v>1.25</v>
      </c>
      <c r="K130" s="192"/>
      <c r="L130" s="193"/>
    </row>
    <row r="131" spans="1:12" ht="12" customHeight="1">
      <c r="A131" s="13" t="s">
        <v>86</v>
      </c>
      <c r="B131" s="61">
        <f>SUM(B132:B134)</f>
        <v>350</v>
      </c>
      <c r="C131" s="62">
        <f>SUM(C132:C134)</f>
        <v>110</v>
      </c>
      <c r="D131" s="63">
        <f t="shared" si="9"/>
        <v>460</v>
      </c>
      <c r="E131" s="64"/>
      <c r="F131" s="65"/>
      <c r="G131" s="66"/>
      <c r="H131" s="67"/>
      <c r="I131" s="68"/>
      <c r="J131" s="69"/>
      <c r="K131" s="183"/>
      <c r="L131" s="184"/>
    </row>
    <row r="132" spans="1:12" ht="12" customHeight="1">
      <c r="A132" s="16" t="s">
        <v>147</v>
      </c>
      <c r="B132" s="77">
        <v>130</v>
      </c>
      <c r="C132" s="78">
        <v>50</v>
      </c>
      <c r="D132" s="24">
        <f t="shared" si="9"/>
        <v>180</v>
      </c>
      <c r="E132" s="79"/>
      <c r="F132" s="80"/>
      <c r="G132" s="81"/>
      <c r="H132" s="82"/>
      <c r="I132" s="83"/>
      <c r="J132" s="84"/>
      <c r="K132" s="185">
        <v>44377</v>
      </c>
      <c r="L132" s="186"/>
    </row>
    <row r="133" spans="1:12" ht="12" customHeight="1">
      <c r="A133" s="16" t="s">
        <v>16</v>
      </c>
      <c r="B133" s="77">
        <v>200</v>
      </c>
      <c r="C133" s="78">
        <v>60</v>
      </c>
      <c r="D133" s="24">
        <f t="shared" si="9"/>
        <v>260</v>
      </c>
      <c r="E133" s="79"/>
      <c r="F133" s="80"/>
      <c r="G133" s="81"/>
      <c r="H133" s="82"/>
      <c r="I133" s="83"/>
      <c r="J133" s="84"/>
      <c r="K133" s="185">
        <v>44377</v>
      </c>
      <c r="L133" s="186"/>
    </row>
    <row r="134" spans="1:12" ht="12" customHeight="1">
      <c r="A134" s="34" t="s">
        <v>174</v>
      </c>
      <c r="B134" s="123">
        <v>20</v>
      </c>
      <c r="C134" s="124">
        <v>0</v>
      </c>
      <c r="D134" s="125">
        <f t="shared" si="9"/>
        <v>20</v>
      </c>
      <c r="E134" s="126"/>
      <c r="F134" s="33">
        <v>0</v>
      </c>
      <c r="G134" s="117"/>
      <c r="H134" s="118"/>
      <c r="I134" s="42" t="s">
        <v>151</v>
      </c>
      <c r="J134" s="119"/>
      <c r="K134" s="214">
        <v>44377</v>
      </c>
      <c r="L134" s="215"/>
    </row>
    <row r="135" spans="1:12" ht="18" customHeight="1">
      <c r="A135" s="48" t="s">
        <v>87</v>
      </c>
      <c r="B135" s="22"/>
      <c r="C135" s="22"/>
      <c r="D135" s="21"/>
      <c r="E135" s="22"/>
      <c r="F135" s="22"/>
      <c r="G135" s="21"/>
      <c r="H135" s="22"/>
      <c r="I135" s="22"/>
      <c r="J135" s="21"/>
      <c r="K135" s="23"/>
      <c r="L135" s="23"/>
    </row>
    <row r="136" spans="1:12" ht="12" customHeight="1">
      <c r="A136" s="13" t="s">
        <v>88</v>
      </c>
      <c r="B136" s="61">
        <v>25</v>
      </c>
      <c r="C136" s="62">
        <v>25</v>
      </c>
      <c r="D136" s="63">
        <f aca="true" t="shared" si="16" ref="D136:D155">B136+C136</f>
        <v>50</v>
      </c>
      <c r="E136" s="93">
        <v>15</v>
      </c>
      <c r="F136" s="62">
        <v>17</v>
      </c>
      <c r="G136" s="63">
        <f>E136+F136</f>
        <v>32</v>
      </c>
      <c r="H136" s="94">
        <f aca="true" t="shared" si="17" ref="H136:J146">E136/B136</f>
        <v>0.6</v>
      </c>
      <c r="I136" s="95">
        <f t="shared" si="17"/>
        <v>0.68</v>
      </c>
      <c r="J136" s="96">
        <f t="shared" si="17"/>
        <v>0.64</v>
      </c>
      <c r="K136" s="216">
        <v>44439</v>
      </c>
      <c r="L136" s="217"/>
    </row>
    <row r="137" spans="1:12" ht="12" customHeight="1">
      <c r="A137" s="13" t="s">
        <v>119</v>
      </c>
      <c r="B137" s="61">
        <f>SUM(B138:B139)</f>
        <v>150</v>
      </c>
      <c r="C137" s="62">
        <f>SUM(C138:C139)</f>
        <v>700</v>
      </c>
      <c r="D137" s="63">
        <f>B137+C137</f>
        <v>850</v>
      </c>
      <c r="E137" s="93">
        <f>SUM(E138:E139)</f>
        <v>36</v>
      </c>
      <c r="F137" s="62">
        <f>SUM(F138:F139)</f>
        <v>406</v>
      </c>
      <c r="G137" s="63">
        <f>SUM(E137:F137)</f>
        <v>442</v>
      </c>
      <c r="H137" s="94">
        <f t="shared" si="17"/>
        <v>0.24</v>
      </c>
      <c r="I137" s="95">
        <f t="shared" si="17"/>
        <v>0.58</v>
      </c>
      <c r="J137" s="96">
        <f t="shared" si="17"/>
        <v>0.52</v>
      </c>
      <c r="K137" s="207"/>
      <c r="L137" s="208"/>
    </row>
    <row r="138" spans="1:12" ht="12" customHeight="1">
      <c r="A138" s="58" t="s">
        <v>148</v>
      </c>
      <c r="B138" s="44">
        <v>50</v>
      </c>
      <c r="C138" s="45">
        <v>600</v>
      </c>
      <c r="D138" s="24">
        <f>SUM(B138:C138)</f>
        <v>650</v>
      </c>
      <c r="E138" s="44">
        <v>36</v>
      </c>
      <c r="F138" s="45">
        <v>348</v>
      </c>
      <c r="G138" s="24">
        <f>SUM(E138:F138)</f>
        <v>384</v>
      </c>
      <c r="H138" s="59">
        <f t="shared" si="17"/>
        <v>0.72</v>
      </c>
      <c r="I138" s="60">
        <f t="shared" si="17"/>
        <v>0.58</v>
      </c>
      <c r="J138" s="31">
        <f t="shared" si="17"/>
        <v>0.5907692307692308</v>
      </c>
      <c r="K138" s="236"/>
      <c r="L138" s="237"/>
    </row>
    <row r="139" spans="1:12" ht="12" customHeight="1">
      <c r="A139" s="58" t="s">
        <v>149</v>
      </c>
      <c r="B139" s="44">
        <v>100</v>
      </c>
      <c r="C139" s="45">
        <v>100</v>
      </c>
      <c r="D139" s="24">
        <f>SUM(B139:C139)</f>
        <v>200</v>
      </c>
      <c r="E139" s="44">
        <v>0</v>
      </c>
      <c r="F139" s="45">
        <v>58</v>
      </c>
      <c r="G139" s="24">
        <f>SUM(E139:F139)</f>
        <v>58</v>
      </c>
      <c r="H139" s="59">
        <f t="shared" si="17"/>
        <v>0</v>
      </c>
      <c r="I139" s="60">
        <f t="shared" si="17"/>
        <v>0.58</v>
      </c>
      <c r="J139" s="31">
        <f t="shared" si="17"/>
        <v>0.29</v>
      </c>
      <c r="K139" s="236"/>
      <c r="L139" s="237"/>
    </row>
    <row r="140" spans="1:12" ht="12" customHeight="1">
      <c r="A140" s="13" t="s">
        <v>120</v>
      </c>
      <c r="B140" s="61">
        <v>200</v>
      </c>
      <c r="C140" s="62">
        <v>60</v>
      </c>
      <c r="D140" s="63">
        <f t="shared" si="16"/>
        <v>260</v>
      </c>
      <c r="E140" s="93">
        <v>81</v>
      </c>
      <c r="F140" s="62">
        <v>16</v>
      </c>
      <c r="G140" s="63">
        <f>SUM(E140:F140)</f>
        <v>97</v>
      </c>
      <c r="H140" s="94">
        <f t="shared" si="17"/>
        <v>0.405</v>
      </c>
      <c r="I140" s="95">
        <f t="shared" si="17"/>
        <v>0.26666666666666666</v>
      </c>
      <c r="J140" s="96">
        <f t="shared" si="17"/>
        <v>0.3730769230769231</v>
      </c>
      <c r="K140" s="212" t="s">
        <v>164</v>
      </c>
      <c r="L140" s="213"/>
    </row>
    <row r="141" spans="1:12" ht="12" customHeight="1">
      <c r="A141" s="13" t="s">
        <v>109</v>
      </c>
      <c r="B141" s="61">
        <f>SUM(B142:B146)</f>
        <v>340</v>
      </c>
      <c r="C141" s="62">
        <f>SUM(C142:C146)</f>
        <v>215</v>
      </c>
      <c r="D141" s="63">
        <f t="shared" si="16"/>
        <v>555</v>
      </c>
      <c r="E141" s="93">
        <f>SUM(E142:E146)</f>
        <v>73</v>
      </c>
      <c r="F141" s="62">
        <f>SUM(F142:F146)</f>
        <v>22</v>
      </c>
      <c r="G141" s="63">
        <f>SUM(E141:F141)</f>
        <v>95</v>
      </c>
      <c r="H141" s="94">
        <f t="shared" si="17"/>
        <v>0.21470588235294116</v>
      </c>
      <c r="I141" s="95">
        <f t="shared" si="17"/>
        <v>0.10232558139534884</v>
      </c>
      <c r="J141" s="96">
        <f t="shared" si="17"/>
        <v>0.17117117117117117</v>
      </c>
      <c r="K141" s="207"/>
      <c r="L141" s="208"/>
    </row>
    <row r="142" spans="1:12" ht="12" customHeight="1">
      <c r="A142" s="16" t="s">
        <v>89</v>
      </c>
      <c r="B142" s="77">
        <v>120</v>
      </c>
      <c r="C142" s="78">
        <v>120</v>
      </c>
      <c r="D142" s="24">
        <f t="shared" si="16"/>
        <v>240</v>
      </c>
      <c r="E142" s="27">
        <v>18</v>
      </c>
      <c r="F142" s="28">
        <v>17</v>
      </c>
      <c r="G142" s="24">
        <f>E142+F142</f>
        <v>35</v>
      </c>
      <c r="H142" s="29">
        <f t="shared" si="17"/>
        <v>0.15</v>
      </c>
      <c r="I142" s="30">
        <f t="shared" si="17"/>
        <v>0.14166666666666666</v>
      </c>
      <c r="J142" s="31">
        <f t="shared" si="17"/>
        <v>0.14583333333333334</v>
      </c>
      <c r="K142" s="197" t="s">
        <v>163</v>
      </c>
      <c r="L142" s="198"/>
    </row>
    <row r="143" spans="1:12" ht="12" customHeight="1">
      <c r="A143" s="16" t="s">
        <v>90</v>
      </c>
      <c r="B143" s="77">
        <v>100</v>
      </c>
      <c r="C143" s="78">
        <v>50</v>
      </c>
      <c r="D143" s="24">
        <f t="shared" si="16"/>
        <v>150</v>
      </c>
      <c r="E143" s="27">
        <v>0</v>
      </c>
      <c r="F143" s="28">
        <v>0</v>
      </c>
      <c r="G143" s="24">
        <f>E143+F143</f>
        <v>0</v>
      </c>
      <c r="H143" s="29">
        <f t="shared" si="17"/>
        <v>0</v>
      </c>
      <c r="I143" s="30">
        <f t="shared" si="17"/>
        <v>0</v>
      </c>
      <c r="J143" s="31">
        <f t="shared" si="17"/>
        <v>0</v>
      </c>
      <c r="K143" s="234" t="s">
        <v>163</v>
      </c>
      <c r="L143" s="235"/>
    </row>
    <row r="144" spans="1:12" ht="12" customHeight="1">
      <c r="A144" s="16" t="s">
        <v>102</v>
      </c>
      <c r="B144" s="77">
        <v>50</v>
      </c>
      <c r="C144" s="78">
        <v>20</v>
      </c>
      <c r="D144" s="24">
        <f t="shared" si="16"/>
        <v>70</v>
      </c>
      <c r="E144" s="27">
        <v>21</v>
      </c>
      <c r="F144" s="28">
        <v>1</v>
      </c>
      <c r="G144" s="24">
        <f>E144+F144</f>
        <v>22</v>
      </c>
      <c r="H144" s="29">
        <f t="shared" si="17"/>
        <v>0.42</v>
      </c>
      <c r="I144" s="30">
        <f t="shared" si="17"/>
        <v>0.05</v>
      </c>
      <c r="J144" s="31">
        <f t="shared" si="17"/>
        <v>0.3142857142857143</v>
      </c>
      <c r="K144" s="197" t="s">
        <v>163</v>
      </c>
      <c r="L144" s="198"/>
    </row>
    <row r="145" spans="1:12" ht="12" customHeight="1">
      <c r="A145" s="16" t="s">
        <v>104</v>
      </c>
      <c r="B145" s="77">
        <v>30</v>
      </c>
      <c r="C145" s="78">
        <v>25</v>
      </c>
      <c r="D145" s="24">
        <f t="shared" si="16"/>
        <v>55</v>
      </c>
      <c r="E145" s="27">
        <v>0</v>
      </c>
      <c r="F145" s="28">
        <v>4</v>
      </c>
      <c r="G145" s="24">
        <f>E145+F145</f>
        <v>4</v>
      </c>
      <c r="H145" s="29">
        <f>E145/B145</f>
        <v>0</v>
      </c>
      <c r="I145" s="30">
        <f>F145/C145</f>
        <v>0.16</v>
      </c>
      <c r="J145" s="31">
        <f>G145/D145</f>
        <v>0.07272727272727272</v>
      </c>
      <c r="K145" s="197" t="s">
        <v>163</v>
      </c>
      <c r="L145" s="198"/>
    </row>
    <row r="146" spans="1:12" ht="12" customHeight="1">
      <c r="A146" s="18" t="s">
        <v>115</v>
      </c>
      <c r="B146" s="97">
        <v>40</v>
      </c>
      <c r="C146" s="98">
        <v>0</v>
      </c>
      <c r="D146" s="25">
        <f>B146+C146</f>
        <v>40</v>
      </c>
      <c r="E146" s="32">
        <v>34</v>
      </c>
      <c r="F146" s="33">
        <v>0</v>
      </c>
      <c r="G146" s="25">
        <f>E146+F146</f>
        <v>34</v>
      </c>
      <c r="H146" s="41">
        <f>E146/B146</f>
        <v>0.85</v>
      </c>
      <c r="I146" s="42" t="s">
        <v>151</v>
      </c>
      <c r="J146" s="40">
        <f t="shared" si="17"/>
        <v>0.85</v>
      </c>
      <c r="K146" s="238" t="s">
        <v>163</v>
      </c>
      <c r="L146" s="239"/>
    </row>
    <row r="147" spans="1:12" ht="12" customHeight="1">
      <c r="A147" s="35" t="s">
        <v>129</v>
      </c>
      <c r="B147" s="61">
        <f>SUM(B148:B150)</f>
        <v>450</v>
      </c>
      <c r="C147" s="62">
        <f>SUM(C148:C150)</f>
        <v>350</v>
      </c>
      <c r="D147" s="63">
        <f t="shared" si="16"/>
        <v>800</v>
      </c>
      <c r="E147" s="64"/>
      <c r="F147" s="65"/>
      <c r="G147" s="66"/>
      <c r="H147" s="67"/>
      <c r="I147" s="68"/>
      <c r="J147" s="69"/>
      <c r="K147" s="189"/>
      <c r="L147" s="190"/>
    </row>
    <row r="148" spans="1:12" ht="12" customHeight="1">
      <c r="A148" s="16" t="s">
        <v>91</v>
      </c>
      <c r="B148" s="77">
        <v>200</v>
      </c>
      <c r="C148" s="78">
        <v>200</v>
      </c>
      <c r="D148" s="24">
        <f t="shared" si="16"/>
        <v>400</v>
      </c>
      <c r="E148" s="79"/>
      <c r="F148" s="80"/>
      <c r="G148" s="81"/>
      <c r="H148" s="82"/>
      <c r="I148" s="83"/>
      <c r="J148" s="84"/>
      <c r="K148" s="210">
        <v>44439</v>
      </c>
      <c r="L148" s="211"/>
    </row>
    <row r="149" spans="1:12" ht="12" customHeight="1">
      <c r="A149" s="16" t="s">
        <v>92</v>
      </c>
      <c r="B149" s="77">
        <v>200</v>
      </c>
      <c r="C149" s="78">
        <v>100</v>
      </c>
      <c r="D149" s="24">
        <f t="shared" si="16"/>
        <v>300</v>
      </c>
      <c r="E149" s="79"/>
      <c r="F149" s="80"/>
      <c r="G149" s="81"/>
      <c r="H149" s="82"/>
      <c r="I149" s="83"/>
      <c r="J149" s="84"/>
      <c r="K149" s="210">
        <v>44439</v>
      </c>
      <c r="L149" s="211"/>
    </row>
    <row r="150" spans="1:12" ht="12" customHeight="1">
      <c r="A150" s="16" t="s">
        <v>106</v>
      </c>
      <c r="B150" s="77">
        <v>50</v>
      </c>
      <c r="C150" s="78">
        <v>50</v>
      </c>
      <c r="D150" s="24">
        <f t="shared" si="16"/>
        <v>100</v>
      </c>
      <c r="E150" s="126"/>
      <c r="F150" s="127"/>
      <c r="G150" s="117"/>
      <c r="H150" s="118"/>
      <c r="I150" s="128"/>
      <c r="J150" s="119"/>
      <c r="K150" s="210">
        <v>44439</v>
      </c>
      <c r="L150" s="211"/>
    </row>
    <row r="151" spans="1:12" ht="12" customHeight="1">
      <c r="A151" s="35" t="s">
        <v>112</v>
      </c>
      <c r="B151" s="61">
        <v>100</v>
      </c>
      <c r="C151" s="62">
        <v>100</v>
      </c>
      <c r="D151" s="63">
        <f t="shared" si="16"/>
        <v>200</v>
      </c>
      <c r="E151" s="93">
        <v>1</v>
      </c>
      <c r="F151" s="62">
        <v>4</v>
      </c>
      <c r="G151" s="63">
        <f>E151+F151</f>
        <v>5</v>
      </c>
      <c r="H151" s="94">
        <f>E151/B151</f>
        <v>0.01</v>
      </c>
      <c r="I151" s="95">
        <f>F151/C151</f>
        <v>0.04</v>
      </c>
      <c r="J151" s="96">
        <f>G151/D151</f>
        <v>0.025</v>
      </c>
      <c r="K151" s="212" t="s">
        <v>164</v>
      </c>
      <c r="L151" s="213"/>
    </row>
    <row r="152" spans="1:12" ht="12" customHeight="1">
      <c r="A152" s="13" t="s">
        <v>93</v>
      </c>
      <c r="B152" s="129"/>
      <c r="C152" s="130"/>
      <c r="D152" s="131"/>
      <c r="E152" s="132"/>
      <c r="F152" s="130"/>
      <c r="G152" s="131"/>
      <c r="H152" s="133"/>
      <c r="I152" s="134"/>
      <c r="J152" s="135"/>
      <c r="K152" s="220"/>
      <c r="L152" s="221"/>
    </row>
    <row r="153" spans="1:12" ht="12" customHeight="1">
      <c r="A153" s="13" t="s">
        <v>136</v>
      </c>
      <c r="B153" s="61">
        <v>400</v>
      </c>
      <c r="C153" s="62">
        <v>400</v>
      </c>
      <c r="D153" s="63">
        <f t="shared" si="16"/>
        <v>800</v>
      </c>
      <c r="E153" s="93">
        <v>34</v>
      </c>
      <c r="F153" s="62">
        <v>51</v>
      </c>
      <c r="G153" s="63">
        <f>E153+F153</f>
        <v>85</v>
      </c>
      <c r="H153" s="94">
        <f>E153/B153</f>
        <v>0.085</v>
      </c>
      <c r="I153" s="95">
        <f>F153/C153</f>
        <v>0.1275</v>
      </c>
      <c r="J153" s="96">
        <f>G153/D153</f>
        <v>0.10625</v>
      </c>
      <c r="K153" s="212" t="s">
        <v>165</v>
      </c>
      <c r="L153" s="213"/>
    </row>
    <row r="154" spans="1:12" ht="12" customHeight="1">
      <c r="A154" s="9" t="s">
        <v>113</v>
      </c>
      <c r="B154" s="129"/>
      <c r="C154" s="130"/>
      <c r="D154" s="131"/>
      <c r="E154" s="132"/>
      <c r="F154" s="130"/>
      <c r="G154" s="131"/>
      <c r="H154" s="133"/>
      <c r="I154" s="134"/>
      <c r="J154" s="135"/>
      <c r="K154" s="220"/>
      <c r="L154" s="221"/>
    </row>
    <row r="155" spans="1:12" ht="12" customHeight="1">
      <c r="A155" s="9" t="s">
        <v>94</v>
      </c>
      <c r="B155" s="61">
        <v>62</v>
      </c>
      <c r="C155" s="62">
        <v>102</v>
      </c>
      <c r="D155" s="63">
        <f t="shared" si="16"/>
        <v>164</v>
      </c>
      <c r="E155" s="136"/>
      <c r="F155" s="137"/>
      <c r="G155" s="66"/>
      <c r="H155" s="67"/>
      <c r="I155" s="68"/>
      <c r="J155" s="114"/>
      <c r="K155" s="144">
        <v>44377</v>
      </c>
      <c r="L155" s="100">
        <v>44439</v>
      </c>
    </row>
    <row r="156" spans="1:12" ht="12" customHeight="1">
      <c r="A156" s="35" t="s">
        <v>111</v>
      </c>
      <c r="B156" s="61">
        <v>4</v>
      </c>
      <c r="C156" s="62">
        <v>0</v>
      </c>
      <c r="D156" s="63">
        <f>B156+C156</f>
        <v>4</v>
      </c>
      <c r="E156" s="93">
        <v>0</v>
      </c>
      <c r="F156" s="62">
        <v>0</v>
      </c>
      <c r="G156" s="63">
        <f>E156+F156</f>
        <v>0</v>
      </c>
      <c r="H156" s="94">
        <f>E156/B156</f>
        <v>0</v>
      </c>
      <c r="I156" s="95" t="s">
        <v>151</v>
      </c>
      <c r="J156" s="96">
        <f>G156/D156</f>
        <v>0</v>
      </c>
      <c r="K156" s="222">
        <v>44455</v>
      </c>
      <c r="L156" s="213"/>
    </row>
    <row r="157" spans="1:12" ht="18" customHeight="1">
      <c r="A157" s="48" t="s">
        <v>95</v>
      </c>
      <c r="B157" s="22"/>
      <c r="C157" s="22"/>
      <c r="D157" s="21"/>
      <c r="E157" s="22"/>
      <c r="F157" s="22"/>
      <c r="G157" s="21"/>
      <c r="H157" s="22"/>
      <c r="I157" s="22"/>
      <c r="J157" s="21"/>
      <c r="K157" s="23"/>
      <c r="L157" s="23"/>
    </row>
    <row r="158" spans="1:12" ht="12" customHeight="1">
      <c r="A158" s="9" t="s">
        <v>121</v>
      </c>
      <c r="B158" s="61">
        <v>81</v>
      </c>
      <c r="C158" s="62">
        <v>8</v>
      </c>
      <c r="D158" s="63">
        <f>B158+C158</f>
        <v>89</v>
      </c>
      <c r="E158" s="93">
        <v>70</v>
      </c>
      <c r="F158" s="62">
        <v>0</v>
      </c>
      <c r="G158" s="63">
        <f>SUM(E158:F158)</f>
        <v>70</v>
      </c>
      <c r="H158" s="94">
        <f>E158/B158</f>
        <v>0.8641975308641975</v>
      </c>
      <c r="I158" s="95">
        <f>F158/C158</f>
        <v>0</v>
      </c>
      <c r="J158" s="96">
        <f>G158/D158</f>
        <v>0.7865168539325843</v>
      </c>
      <c r="K158" s="223" t="s">
        <v>166</v>
      </c>
      <c r="L158" s="223"/>
    </row>
    <row r="159" spans="1:12" ht="12" customHeight="1">
      <c r="A159" s="13" t="s">
        <v>137</v>
      </c>
      <c r="B159" s="61">
        <v>150</v>
      </c>
      <c r="C159" s="62">
        <v>230</v>
      </c>
      <c r="D159" s="63">
        <f>B159+C159</f>
        <v>380</v>
      </c>
      <c r="E159" s="64"/>
      <c r="F159" s="65"/>
      <c r="G159" s="66"/>
      <c r="H159" s="67"/>
      <c r="I159" s="68"/>
      <c r="J159" s="69"/>
      <c r="K159" s="227">
        <v>44386</v>
      </c>
      <c r="L159" s="195"/>
    </row>
    <row r="160" spans="1:12" ht="12" customHeight="1">
      <c r="A160" s="13" t="s">
        <v>96</v>
      </c>
      <c r="B160" s="61">
        <f>SUM(B161:B164)</f>
        <v>40</v>
      </c>
      <c r="C160" s="62">
        <f>SUM(C161:C164)</f>
        <v>215</v>
      </c>
      <c r="D160" s="63">
        <f>B160+C160</f>
        <v>255</v>
      </c>
      <c r="E160" s="93">
        <f>SUM(E161:E164)</f>
        <v>40</v>
      </c>
      <c r="F160" s="65"/>
      <c r="G160" s="66"/>
      <c r="H160" s="94">
        <f>E160/B160</f>
        <v>1</v>
      </c>
      <c r="I160" s="68"/>
      <c r="J160" s="69"/>
      <c r="K160" s="227"/>
      <c r="L160" s="195"/>
    </row>
    <row r="161" spans="1:12" ht="12" customHeight="1">
      <c r="A161" s="16" t="s">
        <v>97</v>
      </c>
      <c r="B161" s="77">
        <v>0</v>
      </c>
      <c r="C161" s="78">
        <v>160</v>
      </c>
      <c r="D161" s="24">
        <f>B161+C161</f>
        <v>160</v>
      </c>
      <c r="E161" s="138">
        <v>0</v>
      </c>
      <c r="F161" s="89"/>
      <c r="G161" s="86"/>
      <c r="H161" s="139" t="s">
        <v>151</v>
      </c>
      <c r="I161" s="90"/>
      <c r="J161" s="88"/>
      <c r="K161" s="228" t="s">
        <v>167</v>
      </c>
      <c r="L161" s="229"/>
    </row>
    <row r="162" spans="1:12" ht="12" customHeight="1">
      <c r="A162" s="16" t="s">
        <v>98</v>
      </c>
      <c r="B162" s="77">
        <v>20</v>
      </c>
      <c r="C162" s="78">
        <v>15</v>
      </c>
      <c r="D162" s="24">
        <f>B162+C162</f>
        <v>35</v>
      </c>
      <c r="E162" s="27">
        <v>5</v>
      </c>
      <c r="F162" s="28">
        <v>8</v>
      </c>
      <c r="G162" s="24">
        <f>E162+F162</f>
        <v>13</v>
      </c>
      <c r="H162" s="29">
        <f>E162/B162</f>
        <v>0.25</v>
      </c>
      <c r="I162" s="30">
        <f>F162/C162</f>
        <v>0.5333333333333333</v>
      </c>
      <c r="J162" s="31">
        <f>G162/D162</f>
        <v>0.37142857142857144</v>
      </c>
      <c r="K162" s="230"/>
      <c r="L162" s="231"/>
    </row>
    <row r="163" spans="1:12" ht="12" customHeight="1">
      <c r="A163" s="15" t="s">
        <v>10</v>
      </c>
      <c r="B163" s="70"/>
      <c r="C163" s="71"/>
      <c r="D163" s="72"/>
      <c r="E163" s="73"/>
      <c r="F163" s="71"/>
      <c r="G163" s="72"/>
      <c r="H163" s="74"/>
      <c r="I163" s="71"/>
      <c r="J163" s="76"/>
      <c r="K163" s="232"/>
      <c r="L163" s="233"/>
    </row>
    <row r="164" spans="1:12" ht="12" customHeight="1">
      <c r="A164" s="34" t="s">
        <v>128</v>
      </c>
      <c r="B164" s="97">
        <v>20</v>
      </c>
      <c r="C164" s="98">
        <v>40</v>
      </c>
      <c r="D164" s="25">
        <f>B164+C164</f>
        <v>60</v>
      </c>
      <c r="E164" s="140">
        <v>35</v>
      </c>
      <c r="F164" s="98">
        <v>23</v>
      </c>
      <c r="G164" s="25">
        <f>E164+F164</f>
        <v>58</v>
      </c>
      <c r="H164" s="141">
        <f>E164/B164</f>
        <v>1.75</v>
      </c>
      <c r="I164" s="142">
        <f>F164/C164</f>
        <v>0.575</v>
      </c>
      <c r="J164" s="143">
        <f>G164/D164</f>
        <v>0.9666666666666667</v>
      </c>
      <c r="K164" s="218"/>
      <c r="L164" s="219"/>
    </row>
    <row r="165" spans="1:9" ht="5.25" customHeight="1">
      <c r="A165" s="2"/>
      <c r="B165" s="3"/>
      <c r="C165" s="3"/>
      <c r="D165" s="3"/>
      <c r="E165" s="3"/>
      <c r="F165" s="3"/>
      <c r="H165" s="3"/>
      <c r="I165" s="3"/>
    </row>
    <row r="166" spans="1:12" ht="10.5" customHeight="1">
      <c r="A166" s="37"/>
      <c r="B166" s="19"/>
      <c r="C166" s="19"/>
      <c r="D166" s="26"/>
      <c r="E166" s="19"/>
      <c r="F166" s="19"/>
      <c r="G166" s="26"/>
      <c r="H166" s="20"/>
      <c r="I166" s="20"/>
      <c r="J166" s="20"/>
      <c r="K166" s="224" t="s">
        <v>103</v>
      </c>
      <c r="L166" s="224"/>
    </row>
    <row r="167" spans="1:12" ht="10.5" customHeight="1">
      <c r="A167" s="37"/>
      <c r="B167" s="19"/>
      <c r="C167" s="19"/>
      <c r="D167" s="26"/>
      <c r="E167" s="19"/>
      <c r="F167" s="19"/>
      <c r="G167" s="26"/>
      <c r="H167" s="20"/>
      <c r="I167" s="20"/>
      <c r="J167" s="20"/>
      <c r="K167" s="49"/>
      <c r="L167" s="49"/>
    </row>
    <row r="168" spans="1:12" ht="12" customHeight="1">
      <c r="A168" s="37" t="s">
        <v>99</v>
      </c>
      <c r="B168" s="19"/>
      <c r="C168" s="19"/>
      <c r="D168" s="26"/>
      <c r="E168" s="19"/>
      <c r="F168" s="19"/>
      <c r="G168" s="26"/>
      <c r="H168" s="20"/>
      <c r="I168" s="20"/>
      <c r="J168" s="20"/>
      <c r="K168" s="224"/>
      <c r="L168" s="224"/>
    </row>
    <row r="169" spans="2:9" ht="6" customHeight="1">
      <c r="B169" s="3"/>
      <c r="C169" s="3"/>
      <c r="D169" s="3"/>
      <c r="E169" s="3"/>
      <c r="F169" s="3"/>
      <c r="H169" s="3"/>
      <c r="I169" s="3"/>
    </row>
    <row r="170" spans="1:10" ht="12.75" customHeight="1">
      <c r="A170" s="5"/>
      <c r="B170" s="225"/>
      <c r="C170" s="225"/>
      <c r="D170" s="225"/>
      <c r="E170" s="225"/>
      <c r="F170" s="225"/>
      <c r="G170" s="225"/>
      <c r="H170" s="225"/>
      <c r="I170" s="225"/>
      <c r="J170" s="225"/>
    </row>
    <row r="171" spans="1:10" ht="3.75" customHeight="1">
      <c r="A171" s="5"/>
      <c r="B171" s="225"/>
      <c r="C171" s="225"/>
      <c r="D171" s="225"/>
      <c r="E171" s="225"/>
      <c r="F171" s="225"/>
      <c r="G171" s="225"/>
      <c r="H171" s="225"/>
      <c r="I171" s="225"/>
      <c r="J171" s="225"/>
    </row>
    <row r="172" spans="1:10" ht="52.5" customHeight="1">
      <c r="A172" s="43" t="s">
        <v>146</v>
      </c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9.75" customHeight="1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</row>
    <row r="174" spans="1:10" ht="12.75" customHeight="1">
      <c r="A174" s="5"/>
      <c r="B174" s="225"/>
      <c r="C174" s="225"/>
      <c r="D174" s="225"/>
      <c r="E174" s="225"/>
      <c r="F174" s="225"/>
      <c r="G174" s="225"/>
      <c r="H174" s="225"/>
      <c r="I174" s="225"/>
      <c r="J174" s="225"/>
    </row>
    <row r="175" spans="1:10" ht="3" customHeight="1">
      <c r="A175" s="5"/>
      <c r="B175" s="225"/>
      <c r="C175" s="225"/>
      <c r="D175" s="225"/>
      <c r="E175" s="225"/>
      <c r="F175" s="225"/>
      <c r="G175" s="225"/>
      <c r="H175" s="225"/>
      <c r="I175" s="225"/>
      <c r="J175" s="225"/>
    </row>
    <row r="176" spans="1:10" ht="39.75" customHeight="1">
      <c r="A176" s="43" t="s">
        <v>100</v>
      </c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9.75" customHeight="1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</row>
    <row r="178" spans="1:10" ht="12.75" customHeight="1">
      <c r="A178" s="5"/>
      <c r="B178" s="225"/>
      <c r="C178" s="225"/>
      <c r="D178" s="225"/>
      <c r="E178" s="225"/>
      <c r="F178" s="225"/>
      <c r="G178" s="225"/>
      <c r="H178" s="225"/>
      <c r="I178" s="225"/>
      <c r="J178" s="225"/>
    </row>
    <row r="179" spans="1:10" ht="3.75" customHeight="1">
      <c r="A179" s="5"/>
      <c r="B179" s="225"/>
      <c r="C179" s="225"/>
      <c r="D179" s="225"/>
      <c r="E179" s="225"/>
      <c r="F179" s="225"/>
      <c r="G179" s="225"/>
      <c r="H179" s="225"/>
      <c r="I179" s="225"/>
      <c r="J179" s="225"/>
    </row>
    <row r="180" spans="1:10" ht="27" customHeight="1">
      <c r="A180" s="43" t="s">
        <v>131</v>
      </c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9.75" customHeight="1">
      <c r="A181" s="7"/>
      <c r="B181" s="6"/>
      <c r="C181" s="6"/>
      <c r="D181" s="6"/>
      <c r="E181" s="6"/>
      <c r="F181" s="6"/>
      <c r="G181" s="6"/>
      <c r="H181" s="6"/>
      <c r="I181" s="6"/>
      <c r="J181" s="6"/>
    </row>
    <row r="182" spans="1:3" ht="10.5" customHeight="1">
      <c r="A182" s="47" t="s">
        <v>117</v>
      </c>
      <c r="B182" s="38"/>
      <c r="C182" s="39"/>
    </row>
    <row r="183" spans="1:3" ht="11.25" customHeight="1">
      <c r="A183" s="46" t="s">
        <v>168</v>
      </c>
      <c r="B183" s="38"/>
      <c r="C183" s="39"/>
    </row>
    <row r="184" ht="12.75">
      <c r="A184" s="46" t="s">
        <v>141</v>
      </c>
    </row>
    <row r="185" ht="12.75">
      <c r="A185" s="46" t="s">
        <v>169</v>
      </c>
    </row>
    <row r="186" ht="12.75">
      <c r="A186" s="46" t="s">
        <v>142</v>
      </c>
    </row>
    <row r="187" ht="12.75">
      <c r="A187" s="46" t="s">
        <v>170</v>
      </c>
    </row>
    <row r="188" ht="12.75">
      <c r="A188" s="46" t="s">
        <v>143</v>
      </c>
    </row>
    <row r="189" ht="12.75">
      <c r="A189" s="46" t="s">
        <v>118</v>
      </c>
    </row>
  </sheetData>
  <sheetProtection password="DFDA" sheet="1" selectLockedCells="1" selectUnlockedCells="1"/>
  <mergeCells count="163">
    <mergeCell ref="K140:L140"/>
    <mergeCell ref="B178:J179"/>
    <mergeCell ref="K145:L145"/>
    <mergeCell ref="K146:L146"/>
    <mergeCell ref="K166:L166"/>
    <mergeCell ref="K115:L115"/>
    <mergeCell ref="K142:L142"/>
    <mergeCell ref="K126:L126"/>
    <mergeCell ref="K127:L127"/>
    <mergeCell ref="K128:L128"/>
    <mergeCell ref="K129:L129"/>
    <mergeCell ref="K130:L130"/>
    <mergeCell ref="K102:L102"/>
    <mergeCell ref="K119:L119"/>
    <mergeCell ref="K125:L125"/>
    <mergeCell ref="K168:L168"/>
    <mergeCell ref="B170:J171"/>
    <mergeCell ref="A173:J173"/>
    <mergeCell ref="B174:J175"/>
    <mergeCell ref="A177:J177"/>
    <mergeCell ref="K159:L159"/>
    <mergeCell ref="K160:L160"/>
    <mergeCell ref="K161:L161"/>
    <mergeCell ref="K162:L162"/>
    <mergeCell ref="K163:L163"/>
    <mergeCell ref="K164:L164"/>
    <mergeCell ref="K152:L152"/>
    <mergeCell ref="K153:L153"/>
    <mergeCell ref="K154:L154"/>
    <mergeCell ref="K156:L156"/>
    <mergeCell ref="K158:L158"/>
    <mergeCell ref="K148:L148"/>
    <mergeCell ref="K149:L149"/>
    <mergeCell ref="K150:L150"/>
    <mergeCell ref="K151:L151"/>
    <mergeCell ref="K132:L132"/>
    <mergeCell ref="K133:L133"/>
    <mergeCell ref="K134:L134"/>
    <mergeCell ref="K136:L136"/>
    <mergeCell ref="K137:L137"/>
    <mergeCell ref="K143:L143"/>
    <mergeCell ref="K131:L131"/>
    <mergeCell ref="K120:L120"/>
    <mergeCell ref="K121:L121"/>
    <mergeCell ref="K122:L122"/>
    <mergeCell ref="K123:L123"/>
    <mergeCell ref="K147:L147"/>
    <mergeCell ref="K144:L144"/>
    <mergeCell ref="K141:L141"/>
    <mergeCell ref="K138:L138"/>
    <mergeCell ref="K139:L139"/>
    <mergeCell ref="K110:L110"/>
    <mergeCell ref="K111:L111"/>
    <mergeCell ref="K112:L112"/>
    <mergeCell ref="K114:L114"/>
    <mergeCell ref="K117:L117"/>
    <mergeCell ref="K104:L104"/>
    <mergeCell ref="K105:L105"/>
    <mergeCell ref="K106:L106"/>
    <mergeCell ref="K107:L107"/>
    <mergeCell ref="K109:L109"/>
    <mergeCell ref="K98:L98"/>
    <mergeCell ref="K99:L99"/>
    <mergeCell ref="K100:L100"/>
    <mergeCell ref="K101:L101"/>
    <mergeCell ref="K103:L103"/>
    <mergeCell ref="K93:L93"/>
    <mergeCell ref="K94:L94"/>
    <mergeCell ref="K95:L95"/>
    <mergeCell ref="K96:L96"/>
    <mergeCell ref="K97:L97"/>
    <mergeCell ref="K87:L87"/>
    <mergeCell ref="K91:L91"/>
    <mergeCell ref="K80:L80"/>
    <mergeCell ref="K81:L81"/>
    <mergeCell ref="K82:L82"/>
    <mergeCell ref="K83:L83"/>
    <mergeCell ref="K84:L84"/>
    <mergeCell ref="K85:L85"/>
    <mergeCell ref="K86:L86"/>
    <mergeCell ref="K74:L74"/>
    <mergeCell ref="K75:L75"/>
    <mergeCell ref="K76:L76"/>
    <mergeCell ref="K77:L77"/>
    <mergeCell ref="K78:L78"/>
    <mergeCell ref="K79:L79"/>
    <mergeCell ref="K66:L66"/>
    <mergeCell ref="K67:L67"/>
    <mergeCell ref="K69:L69"/>
    <mergeCell ref="K70:L70"/>
    <mergeCell ref="K72:L72"/>
    <mergeCell ref="K73:L73"/>
    <mergeCell ref="K68:L68"/>
    <mergeCell ref="K71:L71"/>
    <mergeCell ref="K60:L60"/>
    <mergeCell ref="K61:L61"/>
    <mergeCell ref="K62:L62"/>
    <mergeCell ref="K63:L63"/>
    <mergeCell ref="K64:L64"/>
    <mergeCell ref="K65:L65"/>
    <mergeCell ref="K54:L54"/>
    <mergeCell ref="K55:L55"/>
    <mergeCell ref="K56:L56"/>
    <mergeCell ref="K57:L57"/>
    <mergeCell ref="K58:L58"/>
    <mergeCell ref="K59:L59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5:L35"/>
    <mergeCell ref="K36:L36"/>
    <mergeCell ref="K37:L37"/>
    <mergeCell ref="K38:L38"/>
    <mergeCell ref="K39:L39"/>
    <mergeCell ref="K41:L41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K17:L17"/>
    <mergeCell ref="K19:L19"/>
    <mergeCell ref="K20:L20"/>
    <mergeCell ref="K21:L21"/>
    <mergeCell ref="K22:L22"/>
    <mergeCell ref="K11:L11"/>
    <mergeCell ref="K12:L12"/>
    <mergeCell ref="K13:L13"/>
    <mergeCell ref="K14:L14"/>
    <mergeCell ref="K15:L15"/>
    <mergeCell ref="K16:L16"/>
    <mergeCell ref="J3:J4"/>
    <mergeCell ref="K6:L6"/>
    <mergeCell ref="K7:L7"/>
    <mergeCell ref="K8:L8"/>
    <mergeCell ref="K9:L9"/>
    <mergeCell ref="K10:L10"/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95" r:id="rId2"/>
  <headerFooter alignWithMargins="0">
    <oddFooter>&amp;L&amp;"Times New Roman,Normálne"CVTI SR&amp;R&amp;"Times New Roman,Normálne"&amp;P</oddFooter>
  </headerFooter>
  <rowBreaks count="2" manualBreakCount="2">
    <brk id="125" max="11" man="1"/>
    <brk id="166" max="11" man="1"/>
  </rowBreaks>
  <ignoredErrors>
    <ignoredError sqref="D52:J52 D136 D158:D160 G7:J7 G9:J12 G14:J17 I13 G19:J36 H18 I40 G50:J50 D60:J60 D54 F54 I54 D53:H53 J53 D55:D58 D59 F59 I59 D63 D61:D62 D65:J65 D64 I63 F63 D72:J74 D71 F71 I71 D67:J70 D66 F66 I66 D76:J76 D75 D78:J79 D77 F77 I77 D81:J86 D80 D88:J90 D87 D92:J92 D91 D94:J99 D93 D109:J109 D108 D101:J107 D100 D111:J112 D110 F110 I110 D117:J117 D113 F113 I113 D114:D116 D119:J119 D118 D121:J123 D120 D125:J130 D124 D134 D131:D133 F134 I134" formula="1"/>
    <ignoredError sqref="B137:C154 E137:J146 B6:C51 E151:J154 E156:J156 B156:C156" formulaRange="1"/>
    <ignoredError sqref="D137:D156 D7:F7 D9:F12 D8 D14:F17 D13 F13 D6 D19:F36 D18:E18 D40 D37:D39 D50:F50 D41:D49 F40 D51 F5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vysoké školy SR do prvých ročníkov 2. stupňa vysokoškolského štúdia na akademický rok 2021/2022- stav k 31. 5. 2021</dc:title>
  <dc:subject>priebežné počty prijatých prihlášok na 2. stupeň vysokoškolského štúdia</dc:subject>
  <dc:creator>Ing. Štefánia Antalíková, CVTI SR</dc:creator>
  <cp:keywords>prihlášky, termíny, vysoká škola, vysoké školy, VŠ, dodatočné termíny, podanie prihlášky, náhradný termín, prijímacie konanie, prijímačky</cp:keywords>
  <dc:description/>
  <cp:lastModifiedBy>Antalikova Stefania</cp:lastModifiedBy>
  <cp:lastPrinted>2021-06-09T12:24:46Z</cp:lastPrinted>
  <dcterms:created xsi:type="dcterms:W3CDTF">2008-05-21T08:09:17Z</dcterms:created>
  <dcterms:modified xsi:type="dcterms:W3CDTF">2021-07-12T11:37:06Z</dcterms:modified>
  <cp:category/>
  <cp:version/>
  <cp:contentType/>
  <cp:contentStatus/>
</cp:coreProperties>
</file>