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32" windowWidth="22848" windowHeight="4680" tabRatio="171" activeTab="0"/>
  </bookViews>
  <sheets>
    <sheet name="Individuálna integrácia" sheetId="1" r:id="rId1"/>
  </sheets>
  <definedNames>
    <definedName name="_xlnm.Print_Titles" localSheetId="0">'Individuálna integrácia'!$1:$8</definedName>
    <definedName name="_xlnm.Print_Area" localSheetId="0">'Individuálna integrácia'!$A$105:$Y$122</definedName>
  </definedNames>
  <calcPr fullCalcOnLoad="1"/>
</workbook>
</file>

<file path=xl/sharedStrings.xml><?xml version="1.0" encoding="utf-8"?>
<sst xmlns="http://schemas.openxmlformats.org/spreadsheetml/2006/main" count="789" uniqueCount="41">
  <si>
    <t>Školská integrácia detí a žiakov so zdravotným znevýhodnením a s intelektovým nadaním</t>
  </si>
  <si>
    <t xml:space="preserve">Počet </t>
  </si>
  <si>
    <t>Počet integrovaných detí a žiakov</t>
  </si>
  <si>
    <t>škôl</t>
  </si>
  <si>
    <t>úhrnom</t>
  </si>
  <si>
    <t xml:space="preserve">v tom </t>
  </si>
  <si>
    <t>Rok</t>
  </si>
  <si>
    <t xml:space="preserve">s </t>
  </si>
  <si>
    <t>syndróm</t>
  </si>
  <si>
    <t>postihnutie</t>
  </si>
  <si>
    <t>narušená</t>
  </si>
  <si>
    <t>vývinové poruchy</t>
  </si>
  <si>
    <t>intelektovo</t>
  </si>
  <si>
    <t>integro-</t>
  </si>
  <si>
    <t>autizmu</t>
  </si>
  <si>
    <t>mentálne</t>
  </si>
  <si>
    <t>sluchové</t>
  </si>
  <si>
    <t>zrakové</t>
  </si>
  <si>
    <t>komunikačná</t>
  </si>
  <si>
    <t>telesné</t>
  </si>
  <si>
    <t>iné</t>
  </si>
  <si>
    <t>nadaní</t>
  </si>
  <si>
    <t>vanými</t>
  </si>
  <si>
    <t>schopnosť</t>
  </si>
  <si>
    <t>správania</t>
  </si>
  <si>
    <t>učenia</t>
  </si>
  <si>
    <t>žiakmi</t>
  </si>
  <si>
    <t>spolu</t>
  </si>
  <si>
    <t>z toho</t>
  </si>
  <si>
    <t>dievč.</t>
  </si>
  <si>
    <t>materské</t>
  </si>
  <si>
    <t>.</t>
  </si>
  <si>
    <t>základné</t>
  </si>
  <si>
    <t>stredné</t>
  </si>
  <si>
    <t>1/</t>
  </si>
  <si>
    <t>Poznámka</t>
  </si>
  <si>
    <t xml:space="preserve">    zo sociálne znevýhodneného prostredia sa nezapočítavajú do počtu integrovaných.</t>
  </si>
  <si>
    <t>2/ Od roku 2021  je v počte integrovaných žiakov na stredných školách započítaná aj externá forma štúdia.</t>
  </si>
  <si>
    <t xml:space="preserve">1/ V stĺpci "iné postihnutie" v roku 2010 boli vykázané deti MŠ zo sociálne znevýhodneného prostredia. V roku 2011 sa zmenila metodika zisťovania a deti </t>
  </si>
  <si>
    <t>3/ Intelektovo nadaní žiaci - nadanie všeobecné intelektové, špecifické intelektové, športové a umelecké.</t>
  </si>
  <si>
    <t>žiaci 3/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</si>
</sst>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/>
      <protection hidden="1"/>
    </xf>
    <xf numFmtId="0" fontId="4" fillId="33" borderId="21" xfId="0" applyFont="1" applyFill="1" applyBorder="1" applyAlignment="1" applyProtection="1">
      <alignment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4" fillId="0" borderId="26" xfId="0" applyFont="1" applyFill="1" applyBorder="1" applyAlignment="1" applyProtection="1">
      <alignment horizontal="center"/>
      <protection hidden="1"/>
    </xf>
    <xf numFmtId="0" fontId="4" fillId="0" borderId="27" xfId="0" applyFont="1" applyFill="1" applyBorder="1" applyAlignment="1" applyProtection="1">
      <alignment horizontal="center"/>
      <protection hidden="1"/>
    </xf>
    <xf numFmtId="0" fontId="3" fillId="0" borderId="27" xfId="0" applyFont="1" applyFill="1" applyBorder="1" applyAlignment="1" applyProtection="1">
      <alignment/>
      <protection hidden="1"/>
    </xf>
    <xf numFmtId="0" fontId="4" fillId="0" borderId="28" xfId="0" applyFont="1" applyFill="1" applyBorder="1" applyAlignment="1" applyProtection="1">
      <alignment horizontal="center"/>
      <protection hidden="1"/>
    </xf>
    <xf numFmtId="0" fontId="4" fillId="0" borderId="29" xfId="0" applyFont="1" applyFill="1" applyBorder="1" applyAlignment="1" applyProtection="1">
      <alignment horizontal="center"/>
      <protection hidden="1"/>
    </xf>
    <xf numFmtId="0" fontId="4" fillId="33" borderId="30" xfId="0" applyFont="1" applyFill="1" applyBorder="1" applyAlignment="1" applyProtection="1">
      <alignment/>
      <protection hidden="1"/>
    </xf>
    <xf numFmtId="0" fontId="3" fillId="0" borderId="31" xfId="0" applyFont="1" applyFill="1" applyBorder="1" applyAlignment="1" applyProtection="1">
      <alignment/>
      <protection hidden="1"/>
    </xf>
    <xf numFmtId="0" fontId="3" fillId="0" borderId="32" xfId="0" applyFont="1" applyFill="1" applyBorder="1" applyAlignment="1" applyProtection="1">
      <alignment/>
      <protection hidden="1"/>
    </xf>
    <xf numFmtId="0" fontId="4" fillId="0" borderId="32" xfId="0" applyFont="1" applyFill="1" applyBorder="1" applyAlignment="1" applyProtection="1">
      <alignment horizontal="center"/>
      <protection hidden="1"/>
    </xf>
    <xf numFmtId="0" fontId="4" fillId="33" borderId="33" xfId="0" applyFont="1" applyFill="1" applyBorder="1" applyAlignment="1" applyProtection="1">
      <alignment horizontal="center"/>
      <protection hidden="1"/>
    </xf>
    <xf numFmtId="0" fontId="4" fillId="34" borderId="33" xfId="0" applyFont="1" applyFill="1" applyBorder="1" applyAlignment="1" applyProtection="1">
      <alignment/>
      <protection hidden="1"/>
    </xf>
    <xf numFmtId="0" fontId="4" fillId="34" borderId="34" xfId="0" applyFont="1" applyFill="1" applyBorder="1" applyAlignment="1" applyProtection="1">
      <alignment/>
      <protection hidden="1"/>
    </xf>
    <xf numFmtId="0" fontId="4" fillId="34" borderId="22" xfId="0" applyFont="1" applyFill="1" applyBorder="1" applyAlignment="1" applyProtection="1">
      <alignment horizontal="center"/>
      <protection hidden="1"/>
    </xf>
    <xf numFmtId="0" fontId="4" fillId="34" borderId="34" xfId="0" applyFont="1" applyFill="1" applyBorder="1" applyAlignment="1" applyProtection="1">
      <alignment horizontal="center"/>
      <protection hidden="1"/>
    </xf>
    <xf numFmtId="0" fontId="4" fillId="34" borderId="35" xfId="0" applyFont="1" applyFill="1" applyBorder="1" applyAlignment="1" applyProtection="1">
      <alignment horizontal="center"/>
      <protection hidden="1"/>
    </xf>
    <xf numFmtId="0" fontId="4" fillId="34" borderId="36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/>
      <protection hidden="1"/>
    </xf>
    <xf numFmtId="0" fontId="4" fillId="34" borderId="37" xfId="0" applyFont="1" applyFill="1" applyBorder="1" applyAlignment="1" applyProtection="1">
      <alignment/>
      <protection hidden="1"/>
    </xf>
    <xf numFmtId="0" fontId="3" fillId="0" borderId="26" xfId="0" applyFont="1" applyFill="1" applyBorder="1" applyAlignment="1" applyProtection="1">
      <alignment/>
      <protection hidden="1"/>
    </xf>
    <xf numFmtId="0" fontId="3" fillId="0" borderId="28" xfId="0" applyFont="1" applyFill="1" applyBorder="1" applyAlignment="1" applyProtection="1">
      <alignment/>
      <protection hidden="1"/>
    </xf>
    <xf numFmtId="0" fontId="4" fillId="34" borderId="22" xfId="0" applyFont="1" applyFill="1" applyBorder="1" applyAlignment="1" applyProtection="1">
      <alignment/>
      <protection hidden="1"/>
    </xf>
    <xf numFmtId="0" fontId="4" fillId="34" borderId="35" xfId="0" applyFont="1" applyFill="1" applyBorder="1" applyAlignment="1" applyProtection="1">
      <alignment/>
      <protection hidden="1"/>
    </xf>
    <xf numFmtId="0" fontId="4" fillId="0" borderId="27" xfId="0" applyFont="1" applyFill="1" applyBorder="1" applyAlignment="1" applyProtection="1">
      <alignment horizontal="center" wrapText="1"/>
      <protection hidden="1"/>
    </xf>
    <xf numFmtId="0" fontId="4" fillId="0" borderId="38" xfId="0" applyFont="1" applyFill="1" applyBorder="1" applyAlignment="1" applyProtection="1">
      <alignment horizontal="center" wrapText="1"/>
      <protection hidden="1"/>
    </xf>
    <xf numFmtId="0" fontId="4" fillId="0" borderId="29" xfId="0" applyFont="1" applyFill="1" applyBorder="1" applyAlignment="1" applyProtection="1">
      <alignment horizontal="center" wrapText="1"/>
      <protection hidden="1"/>
    </xf>
    <xf numFmtId="0" fontId="4" fillId="0" borderId="30" xfId="0" applyFont="1" applyFill="1" applyBorder="1" applyAlignment="1" applyProtection="1">
      <alignment horizontal="center" wrapText="1"/>
      <protection hidden="1"/>
    </xf>
    <xf numFmtId="0" fontId="3" fillId="0" borderId="27" xfId="0" applyFont="1" applyFill="1" applyBorder="1" applyAlignment="1" applyProtection="1">
      <alignment horizontal="right" wrapText="1"/>
      <protection hidden="1"/>
    </xf>
    <xf numFmtId="0" fontId="3" fillId="0" borderId="29" xfId="0" applyFont="1" applyFill="1" applyBorder="1" applyAlignment="1" applyProtection="1">
      <alignment horizontal="right" wrapText="1"/>
      <protection hidden="1"/>
    </xf>
    <xf numFmtId="0" fontId="3" fillId="0" borderId="30" xfId="0" applyFont="1" applyFill="1" applyBorder="1" applyAlignment="1" applyProtection="1">
      <alignment horizontal="right" wrapText="1"/>
      <protection hidden="1"/>
    </xf>
    <xf numFmtId="0" fontId="4" fillId="34" borderId="35" xfId="0" applyFont="1" applyFill="1" applyBorder="1" applyAlignment="1" applyProtection="1">
      <alignment horizontal="right"/>
      <protection hidden="1"/>
    </xf>
    <xf numFmtId="0" fontId="4" fillId="34" borderId="36" xfId="0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right" wrapText="1"/>
      <protection hidden="1"/>
    </xf>
    <xf numFmtId="0" fontId="5" fillId="0" borderId="0" xfId="45" applyFont="1">
      <alignment/>
      <protection/>
    </xf>
    <xf numFmtId="0" fontId="2" fillId="0" borderId="0" xfId="45" applyFont="1">
      <alignment/>
      <protection/>
    </xf>
    <xf numFmtId="0" fontId="3" fillId="0" borderId="0" xfId="0" applyFont="1" applyFill="1" applyAlignment="1" applyProtection="1">
      <alignment/>
      <protection hidden="1"/>
    </xf>
    <xf numFmtId="0" fontId="3" fillId="0" borderId="27" xfId="0" applyFont="1" applyFill="1" applyBorder="1" applyAlignment="1" applyProtection="1">
      <alignment wrapText="1"/>
      <protection hidden="1"/>
    </xf>
    <xf numFmtId="0" fontId="3" fillId="0" borderId="38" xfId="0" applyFont="1" applyFill="1" applyBorder="1" applyAlignment="1" applyProtection="1">
      <alignment wrapText="1"/>
      <protection hidden="1"/>
    </xf>
    <xf numFmtId="0" fontId="6" fillId="0" borderId="0" xfId="0" applyFont="1" applyAlignment="1">
      <alignment/>
    </xf>
    <xf numFmtId="0" fontId="4" fillId="33" borderId="39" xfId="0" applyFont="1" applyFill="1" applyBorder="1" applyAlignment="1" applyProtection="1">
      <alignment horizontal="center" vertical="center"/>
      <protection hidden="1"/>
    </xf>
    <xf numFmtId="0" fontId="4" fillId="33" borderId="25" xfId="0" applyFont="1" applyFill="1" applyBorder="1" applyAlignment="1" applyProtection="1">
      <alignment horizontal="center" vertical="center"/>
      <protection hidden="1"/>
    </xf>
    <xf numFmtId="0" fontId="4" fillId="33" borderId="33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/>
      <protection hidden="1"/>
    </xf>
    <xf numFmtId="0" fontId="3" fillId="0" borderId="27" xfId="0" applyFont="1" applyFill="1" applyBorder="1" applyAlignment="1" applyProtection="1">
      <alignment horizontal="right" vertical="center"/>
      <protection hidden="1"/>
    </xf>
    <xf numFmtId="0" fontId="3" fillId="0" borderId="27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33" borderId="40" xfId="0" applyFont="1" applyFill="1" applyBorder="1" applyAlignment="1" applyProtection="1">
      <alignment horizontal="center" vertical="center"/>
      <protection hidden="1"/>
    </xf>
    <xf numFmtId="0" fontId="4" fillId="33" borderId="41" xfId="0" applyFont="1" applyFill="1" applyBorder="1" applyAlignment="1" applyProtection="1">
      <alignment horizontal="center" vertical="center"/>
      <protection hidden="1"/>
    </xf>
    <xf numFmtId="0" fontId="4" fillId="33" borderId="42" xfId="0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4" fillId="33" borderId="43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4" fillId="33" borderId="29" xfId="0" applyFont="1" applyFill="1" applyBorder="1" applyAlignment="1" applyProtection="1">
      <alignment horizontal="center" vertical="center"/>
      <protection hidden="1"/>
    </xf>
    <xf numFmtId="0" fontId="4" fillId="33" borderId="32" xfId="0" applyFont="1" applyFill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3" borderId="30" xfId="0" applyFont="1" applyFill="1" applyBorder="1" applyAlignment="1" applyProtection="1">
      <alignment horizontal="center" vertical="center"/>
      <protection hidden="1"/>
    </xf>
    <xf numFmtId="0" fontId="4" fillId="33" borderId="44" xfId="0" applyFont="1" applyFill="1" applyBorder="1" applyAlignment="1" applyProtection="1">
      <alignment horizontal="center" vertical="center"/>
      <protection hidden="1"/>
    </xf>
    <xf numFmtId="0" fontId="4" fillId="33" borderId="34" xfId="0" applyFont="1" applyFill="1" applyBorder="1" applyAlignment="1" applyProtection="1">
      <alignment horizontal="center" vertical="center"/>
      <protection hidden="1"/>
    </xf>
    <xf numFmtId="0" fontId="4" fillId="33" borderId="35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v18-slovik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tabSelected="1" zoomScale="110" zoomScaleNormal="110" zoomScalePageLayoutView="0" workbookViewId="0" topLeftCell="A1">
      <pane ySplit="8" topLeftCell="A107" activePane="bottomLeft" state="frozen"/>
      <selection pane="topLeft" activeCell="A1" sqref="A1"/>
      <selection pane="bottomLeft" activeCell="A121" sqref="A121"/>
    </sheetView>
  </sheetViews>
  <sheetFormatPr defaultColWidth="9.140625" defaultRowHeight="15"/>
  <cols>
    <col min="1" max="1" width="5.28125" style="57" customWidth="1"/>
    <col min="2" max="2" width="8.57421875" style="57" customWidth="1"/>
    <col min="3" max="3" width="7.140625" style="57" customWidth="1"/>
    <col min="4" max="4" width="6.00390625" style="57" customWidth="1"/>
    <col min="5" max="5" width="5.7109375" style="57" customWidth="1"/>
    <col min="6" max="6" width="5.421875" style="57" customWidth="1"/>
    <col min="7" max="7" width="5.7109375" style="57" customWidth="1"/>
    <col min="8" max="8" width="5.421875" style="57" customWidth="1"/>
    <col min="9" max="9" width="5.7109375" style="57" customWidth="1"/>
    <col min="10" max="10" width="5.421875" style="57" customWidth="1"/>
    <col min="11" max="11" width="5.7109375" style="57" customWidth="1"/>
    <col min="12" max="12" width="5.421875" style="57" customWidth="1"/>
    <col min="13" max="13" width="5.7109375" style="57" customWidth="1"/>
    <col min="14" max="14" width="5.421875" style="57" customWidth="1"/>
    <col min="15" max="15" width="5.7109375" style="57" customWidth="1"/>
    <col min="16" max="16" width="5.421875" style="57" customWidth="1"/>
    <col min="17" max="17" width="5.7109375" style="57" customWidth="1"/>
    <col min="18" max="18" width="5.421875" style="57" customWidth="1"/>
    <col min="19" max="19" width="5.7109375" style="57" customWidth="1"/>
    <col min="20" max="20" width="6.00390625" style="57" customWidth="1"/>
    <col min="21" max="21" width="5.7109375" style="57" customWidth="1"/>
    <col min="22" max="22" width="5.421875" style="57" customWidth="1"/>
    <col min="23" max="23" width="5.7109375" style="57" customWidth="1"/>
    <col min="24" max="24" width="5.421875" style="57" customWidth="1"/>
    <col min="25" max="25" width="5.7109375" style="57" customWidth="1"/>
    <col min="32" max="16384" width="8.8515625" style="57" customWidth="1"/>
  </cols>
  <sheetData>
    <row r="1" spans="1:25" ht="15">
      <c r="A1" s="6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>
      <c r="A2" s="2"/>
      <c r="B2" s="3"/>
      <c r="C2" s="58" t="s">
        <v>1</v>
      </c>
      <c r="D2" s="66" t="s">
        <v>2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4.25">
      <c r="A3" s="4"/>
      <c r="B3" s="5"/>
      <c r="C3" s="59" t="s">
        <v>3</v>
      </c>
      <c r="D3" s="67" t="s">
        <v>4</v>
      </c>
      <c r="E3" s="67"/>
      <c r="F3" s="68" t="s">
        <v>5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ht="14.25">
      <c r="A4" s="4" t="s">
        <v>6</v>
      </c>
      <c r="B4" s="5"/>
      <c r="C4" s="59" t="s">
        <v>7</v>
      </c>
      <c r="D4" s="67"/>
      <c r="E4" s="67"/>
      <c r="F4" s="69" t="s">
        <v>8</v>
      </c>
      <c r="G4" s="69"/>
      <c r="H4" s="70" t="s">
        <v>9</v>
      </c>
      <c r="I4" s="70"/>
      <c r="J4" s="70"/>
      <c r="K4" s="70"/>
      <c r="L4" s="70"/>
      <c r="M4" s="70"/>
      <c r="N4" s="71" t="s">
        <v>10</v>
      </c>
      <c r="O4" s="71"/>
      <c r="P4" s="69" t="s">
        <v>9</v>
      </c>
      <c r="Q4" s="69"/>
      <c r="R4" s="70" t="s">
        <v>11</v>
      </c>
      <c r="S4" s="70"/>
      <c r="T4" s="70"/>
      <c r="U4" s="70"/>
      <c r="V4" s="7"/>
      <c r="W4" s="8"/>
      <c r="X4" s="72" t="s">
        <v>12</v>
      </c>
      <c r="Y4" s="72"/>
    </row>
    <row r="5" spans="1:25" ht="14.25">
      <c r="A5" s="4"/>
      <c r="B5" s="5"/>
      <c r="C5" s="59" t="s">
        <v>13</v>
      </c>
      <c r="D5" s="67"/>
      <c r="E5" s="67"/>
      <c r="F5" s="73" t="s">
        <v>14</v>
      </c>
      <c r="G5" s="73"/>
      <c r="H5" s="70" t="s">
        <v>15</v>
      </c>
      <c r="I5" s="70"/>
      <c r="J5" s="70" t="s">
        <v>16</v>
      </c>
      <c r="K5" s="70"/>
      <c r="L5" s="70" t="s">
        <v>17</v>
      </c>
      <c r="M5" s="70"/>
      <c r="N5" s="74" t="s">
        <v>18</v>
      </c>
      <c r="O5" s="74"/>
      <c r="P5" s="73" t="s">
        <v>19</v>
      </c>
      <c r="Q5" s="73"/>
      <c r="R5" s="70"/>
      <c r="S5" s="70"/>
      <c r="T5" s="70"/>
      <c r="U5" s="70"/>
      <c r="V5" s="74" t="s">
        <v>20</v>
      </c>
      <c r="W5" s="74"/>
      <c r="X5" s="72" t="s">
        <v>21</v>
      </c>
      <c r="Y5" s="72"/>
    </row>
    <row r="6" spans="1:25" ht="14.25">
      <c r="A6" s="4"/>
      <c r="B6" s="5"/>
      <c r="C6" s="59" t="s">
        <v>22</v>
      </c>
      <c r="D6" s="67"/>
      <c r="E6" s="67"/>
      <c r="F6" s="73"/>
      <c r="G6" s="73"/>
      <c r="H6" s="70"/>
      <c r="I6" s="70"/>
      <c r="J6" s="70"/>
      <c r="K6" s="70"/>
      <c r="L6" s="70"/>
      <c r="M6" s="70"/>
      <c r="N6" s="75" t="s">
        <v>23</v>
      </c>
      <c r="O6" s="75"/>
      <c r="P6" s="73"/>
      <c r="Q6" s="73"/>
      <c r="R6" s="75" t="s">
        <v>24</v>
      </c>
      <c r="S6" s="75"/>
      <c r="T6" s="70" t="s">
        <v>25</v>
      </c>
      <c r="U6" s="70"/>
      <c r="V6" s="9"/>
      <c r="W6" s="10"/>
      <c r="X6" s="76" t="s">
        <v>40</v>
      </c>
      <c r="Y6" s="76"/>
    </row>
    <row r="7" spans="1:25" ht="14.25">
      <c r="A7" s="4"/>
      <c r="B7" s="5"/>
      <c r="C7" s="59" t="s">
        <v>26</v>
      </c>
      <c r="D7" s="77" t="s">
        <v>27</v>
      </c>
      <c r="E7" s="6" t="s">
        <v>28</v>
      </c>
      <c r="F7" s="78" t="s">
        <v>27</v>
      </c>
      <c r="G7" s="6" t="s">
        <v>28</v>
      </c>
      <c r="H7" s="78" t="s">
        <v>27</v>
      </c>
      <c r="I7" s="6" t="s">
        <v>28</v>
      </c>
      <c r="J7" s="78" t="s">
        <v>27</v>
      </c>
      <c r="K7" s="6" t="s">
        <v>28</v>
      </c>
      <c r="L7" s="78" t="s">
        <v>27</v>
      </c>
      <c r="M7" s="6" t="s">
        <v>28</v>
      </c>
      <c r="N7" s="78" t="s">
        <v>27</v>
      </c>
      <c r="O7" s="6" t="s">
        <v>28</v>
      </c>
      <c r="P7" s="78" t="s">
        <v>27</v>
      </c>
      <c r="Q7" s="6" t="s">
        <v>28</v>
      </c>
      <c r="R7" s="78" t="s">
        <v>27</v>
      </c>
      <c r="S7" s="6" t="s">
        <v>28</v>
      </c>
      <c r="T7" s="78" t="s">
        <v>27</v>
      </c>
      <c r="U7" s="6" t="s">
        <v>28</v>
      </c>
      <c r="V7" s="78" t="s">
        <v>27</v>
      </c>
      <c r="W7" s="7" t="s">
        <v>28</v>
      </c>
      <c r="X7" s="79" t="s">
        <v>27</v>
      </c>
      <c r="Y7" s="11" t="s">
        <v>28</v>
      </c>
    </row>
    <row r="8" spans="1:25" ht="26.25">
      <c r="A8" s="12"/>
      <c r="B8" s="13"/>
      <c r="C8" s="60"/>
      <c r="D8" s="77"/>
      <c r="E8" s="14" t="s">
        <v>29</v>
      </c>
      <c r="F8" s="78"/>
      <c r="G8" s="14" t="s">
        <v>29</v>
      </c>
      <c r="H8" s="78"/>
      <c r="I8" s="14" t="s">
        <v>29</v>
      </c>
      <c r="J8" s="78"/>
      <c r="K8" s="14" t="s">
        <v>29</v>
      </c>
      <c r="L8" s="78"/>
      <c r="M8" s="14" t="s">
        <v>29</v>
      </c>
      <c r="N8" s="78"/>
      <c r="O8" s="14" t="s">
        <v>29</v>
      </c>
      <c r="P8" s="78"/>
      <c r="Q8" s="14" t="s">
        <v>29</v>
      </c>
      <c r="R8" s="78"/>
      <c r="S8" s="14" t="s">
        <v>29</v>
      </c>
      <c r="T8" s="78"/>
      <c r="U8" s="14" t="s">
        <v>29</v>
      </c>
      <c r="V8" s="78"/>
      <c r="W8" s="15" t="s">
        <v>29</v>
      </c>
      <c r="X8" s="79"/>
      <c r="Y8" s="16" t="s">
        <v>29</v>
      </c>
    </row>
    <row r="9" spans="1:25" ht="14.25">
      <c r="A9" s="17">
        <v>1996</v>
      </c>
      <c r="B9" s="5" t="s">
        <v>30</v>
      </c>
      <c r="C9" s="18">
        <v>380</v>
      </c>
      <c r="D9" s="19">
        <f>H9+J9+L9+N9+P9</f>
        <v>589</v>
      </c>
      <c r="E9" s="20" t="s">
        <v>31</v>
      </c>
      <c r="F9" s="21" t="s">
        <v>31</v>
      </c>
      <c r="G9" s="21" t="s">
        <v>31</v>
      </c>
      <c r="H9" s="22">
        <v>146</v>
      </c>
      <c r="I9" s="21" t="s">
        <v>31</v>
      </c>
      <c r="J9" s="22">
        <v>39</v>
      </c>
      <c r="K9" s="21" t="s">
        <v>31</v>
      </c>
      <c r="L9" s="22">
        <v>104</v>
      </c>
      <c r="M9" s="21" t="s">
        <v>31</v>
      </c>
      <c r="N9" s="22">
        <v>157</v>
      </c>
      <c r="O9" s="21" t="s">
        <v>31</v>
      </c>
      <c r="P9" s="22">
        <v>143</v>
      </c>
      <c r="Q9" s="21" t="s">
        <v>31</v>
      </c>
      <c r="R9" s="21" t="s">
        <v>31</v>
      </c>
      <c r="S9" s="21" t="s">
        <v>31</v>
      </c>
      <c r="T9" s="21" t="s">
        <v>31</v>
      </c>
      <c r="U9" s="21" t="s">
        <v>31</v>
      </c>
      <c r="V9" s="21" t="s">
        <v>31</v>
      </c>
      <c r="W9" s="23" t="s">
        <v>31</v>
      </c>
      <c r="X9" s="23" t="s">
        <v>31</v>
      </c>
      <c r="Y9" s="24" t="s">
        <v>31</v>
      </c>
    </row>
    <row r="10" spans="1:25" ht="14.25">
      <c r="A10" s="17"/>
      <c r="B10" s="5" t="s">
        <v>32</v>
      </c>
      <c r="C10" s="18">
        <v>852</v>
      </c>
      <c r="D10" s="19">
        <f>H10+J10+L10+N10+P10</f>
        <v>2510</v>
      </c>
      <c r="E10" s="21" t="s">
        <v>31</v>
      </c>
      <c r="F10" s="21" t="s">
        <v>31</v>
      </c>
      <c r="G10" s="21" t="s">
        <v>31</v>
      </c>
      <c r="H10" s="22">
        <v>322</v>
      </c>
      <c r="I10" s="21" t="s">
        <v>31</v>
      </c>
      <c r="J10" s="22">
        <v>390</v>
      </c>
      <c r="K10" s="21" t="s">
        <v>31</v>
      </c>
      <c r="L10" s="22">
        <v>373</v>
      </c>
      <c r="M10" s="21" t="s">
        <v>31</v>
      </c>
      <c r="N10" s="22">
        <v>511</v>
      </c>
      <c r="O10" s="21" t="s">
        <v>31</v>
      </c>
      <c r="P10" s="22">
        <v>914</v>
      </c>
      <c r="Q10" s="21" t="s">
        <v>31</v>
      </c>
      <c r="R10" s="21" t="s">
        <v>31</v>
      </c>
      <c r="S10" s="21" t="s">
        <v>31</v>
      </c>
      <c r="T10" s="21" t="s">
        <v>31</v>
      </c>
      <c r="U10" s="21" t="s">
        <v>31</v>
      </c>
      <c r="V10" s="21" t="s">
        <v>31</v>
      </c>
      <c r="W10" s="23" t="s">
        <v>31</v>
      </c>
      <c r="X10" s="23" t="s">
        <v>31</v>
      </c>
      <c r="Y10" s="24" t="s">
        <v>31</v>
      </c>
    </row>
    <row r="11" spans="1:25" ht="14.25">
      <c r="A11" s="17"/>
      <c r="B11" s="25" t="s">
        <v>33</v>
      </c>
      <c r="C11" s="26">
        <v>133</v>
      </c>
      <c r="D11" s="27">
        <f>J11+L11+P11</f>
        <v>352</v>
      </c>
      <c r="E11" s="28" t="s">
        <v>31</v>
      </c>
      <c r="F11" s="21" t="s">
        <v>31</v>
      </c>
      <c r="G11" s="21" t="s">
        <v>31</v>
      </c>
      <c r="H11" s="21" t="s">
        <v>31</v>
      </c>
      <c r="I11" s="21" t="s">
        <v>31</v>
      </c>
      <c r="J11" s="22">
        <v>49</v>
      </c>
      <c r="K11" s="21" t="s">
        <v>31</v>
      </c>
      <c r="L11" s="22">
        <v>85</v>
      </c>
      <c r="M11" s="21" t="s">
        <v>31</v>
      </c>
      <c r="N11" s="21" t="s">
        <v>31</v>
      </c>
      <c r="O11" s="21" t="s">
        <v>31</v>
      </c>
      <c r="P11" s="22">
        <v>218</v>
      </c>
      <c r="Q11" s="21" t="s">
        <v>31</v>
      </c>
      <c r="R11" s="21" t="s">
        <v>31</v>
      </c>
      <c r="S11" s="21" t="s">
        <v>31</v>
      </c>
      <c r="T11" s="21" t="s">
        <v>31</v>
      </c>
      <c r="U11" s="21" t="s">
        <v>31</v>
      </c>
      <c r="V11" s="21" t="s">
        <v>31</v>
      </c>
      <c r="W11" s="23" t="s">
        <v>31</v>
      </c>
      <c r="X11" s="23" t="s">
        <v>31</v>
      </c>
      <c r="Y11" s="24" t="s">
        <v>31</v>
      </c>
    </row>
    <row r="12" spans="1:25" ht="14.25">
      <c r="A12" s="29"/>
      <c r="B12" s="13" t="s">
        <v>27</v>
      </c>
      <c r="C12" s="30">
        <f>SUM(C9:C11)</f>
        <v>1365</v>
      </c>
      <c r="D12" s="31">
        <f>SUM(D9:D11)</f>
        <v>3451</v>
      </c>
      <c r="E12" s="32" t="s">
        <v>31</v>
      </c>
      <c r="F12" s="33" t="s">
        <v>31</v>
      </c>
      <c r="G12" s="33" t="s">
        <v>31</v>
      </c>
      <c r="H12" s="31">
        <f>SUM(H9:H11)</f>
        <v>468</v>
      </c>
      <c r="I12" s="33" t="s">
        <v>31</v>
      </c>
      <c r="J12" s="31">
        <f>SUM(J9:J11)</f>
        <v>478</v>
      </c>
      <c r="K12" s="33" t="s">
        <v>31</v>
      </c>
      <c r="L12" s="31">
        <f>SUM(L9:L11)</f>
        <v>562</v>
      </c>
      <c r="M12" s="33" t="s">
        <v>31</v>
      </c>
      <c r="N12" s="31">
        <f>SUM(N9:N11)</f>
        <v>668</v>
      </c>
      <c r="O12" s="33" t="s">
        <v>31</v>
      </c>
      <c r="P12" s="31">
        <f>SUM(P9:P11)</f>
        <v>1275</v>
      </c>
      <c r="Q12" s="33" t="s">
        <v>31</v>
      </c>
      <c r="R12" s="33" t="s">
        <v>31</v>
      </c>
      <c r="S12" s="33" t="s">
        <v>31</v>
      </c>
      <c r="T12" s="33" t="s">
        <v>31</v>
      </c>
      <c r="U12" s="33" t="s">
        <v>31</v>
      </c>
      <c r="V12" s="33" t="s">
        <v>31</v>
      </c>
      <c r="W12" s="34" t="s">
        <v>31</v>
      </c>
      <c r="X12" s="34" t="s">
        <v>31</v>
      </c>
      <c r="Y12" s="35" t="s">
        <v>31</v>
      </c>
    </row>
    <row r="13" spans="1:25" ht="14.25">
      <c r="A13" s="17">
        <v>1997</v>
      </c>
      <c r="B13" s="5" t="s">
        <v>30</v>
      </c>
      <c r="C13" s="18">
        <v>471</v>
      </c>
      <c r="D13" s="19">
        <f>H13+J13+L13+N13+P13</f>
        <v>809</v>
      </c>
      <c r="E13" s="20" t="s">
        <v>31</v>
      </c>
      <c r="F13" s="21" t="s">
        <v>31</v>
      </c>
      <c r="G13" s="21" t="s">
        <v>31</v>
      </c>
      <c r="H13" s="22">
        <v>132</v>
      </c>
      <c r="I13" s="21" t="s">
        <v>31</v>
      </c>
      <c r="J13" s="22">
        <v>53</v>
      </c>
      <c r="K13" s="21" t="s">
        <v>31</v>
      </c>
      <c r="L13" s="22">
        <v>156</v>
      </c>
      <c r="M13" s="21" t="s">
        <v>31</v>
      </c>
      <c r="N13" s="22">
        <v>276</v>
      </c>
      <c r="O13" s="21" t="s">
        <v>31</v>
      </c>
      <c r="P13" s="22">
        <v>192</v>
      </c>
      <c r="Q13" s="21" t="s">
        <v>31</v>
      </c>
      <c r="R13" s="21" t="s">
        <v>31</v>
      </c>
      <c r="S13" s="21" t="s">
        <v>31</v>
      </c>
      <c r="T13" s="21" t="s">
        <v>31</v>
      </c>
      <c r="U13" s="21" t="s">
        <v>31</v>
      </c>
      <c r="V13" s="21" t="s">
        <v>31</v>
      </c>
      <c r="W13" s="23" t="s">
        <v>31</v>
      </c>
      <c r="X13" s="23" t="s">
        <v>31</v>
      </c>
      <c r="Y13" s="24" t="s">
        <v>31</v>
      </c>
    </row>
    <row r="14" spans="1:25" ht="14.25">
      <c r="A14" s="17"/>
      <c r="B14" s="5" t="s">
        <v>32</v>
      </c>
      <c r="C14" s="18">
        <v>856</v>
      </c>
      <c r="D14" s="19">
        <f>H14+J14+L14+N14+P14</f>
        <v>3108</v>
      </c>
      <c r="E14" s="21" t="s">
        <v>31</v>
      </c>
      <c r="F14" s="21" t="s">
        <v>31</v>
      </c>
      <c r="G14" s="21" t="s">
        <v>31</v>
      </c>
      <c r="H14" s="22">
        <v>395</v>
      </c>
      <c r="I14" s="21" t="s">
        <v>31</v>
      </c>
      <c r="J14" s="22">
        <v>440</v>
      </c>
      <c r="K14" s="21" t="s">
        <v>31</v>
      </c>
      <c r="L14" s="22">
        <v>466</v>
      </c>
      <c r="M14" s="21" t="s">
        <v>31</v>
      </c>
      <c r="N14" s="22">
        <v>736</v>
      </c>
      <c r="O14" s="21" t="s">
        <v>31</v>
      </c>
      <c r="P14" s="22">
        <v>1071</v>
      </c>
      <c r="Q14" s="21" t="s">
        <v>31</v>
      </c>
      <c r="R14" s="21" t="s">
        <v>31</v>
      </c>
      <c r="S14" s="21" t="s">
        <v>31</v>
      </c>
      <c r="T14" s="21" t="s">
        <v>31</v>
      </c>
      <c r="U14" s="21" t="s">
        <v>31</v>
      </c>
      <c r="V14" s="21" t="s">
        <v>31</v>
      </c>
      <c r="W14" s="23" t="s">
        <v>31</v>
      </c>
      <c r="X14" s="23" t="s">
        <v>31</v>
      </c>
      <c r="Y14" s="24" t="s">
        <v>31</v>
      </c>
    </row>
    <row r="15" spans="1:25" ht="14.25">
      <c r="A15" s="17"/>
      <c r="B15" s="25" t="s">
        <v>33</v>
      </c>
      <c r="C15" s="26">
        <v>141</v>
      </c>
      <c r="D15" s="36">
        <f>J15+L15+P15</f>
        <v>413</v>
      </c>
      <c r="E15" s="28" t="s">
        <v>31</v>
      </c>
      <c r="F15" s="21" t="s">
        <v>31</v>
      </c>
      <c r="G15" s="21" t="s">
        <v>31</v>
      </c>
      <c r="H15" s="21" t="s">
        <v>31</v>
      </c>
      <c r="I15" s="21" t="s">
        <v>31</v>
      </c>
      <c r="J15" s="22">
        <v>67</v>
      </c>
      <c r="K15" s="21" t="s">
        <v>31</v>
      </c>
      <c r="L15" s="22">
        <v>85</v>
      </c>
      <c r="M15" s="21" t="s">
        <v>31</v>
      </c>
      <c r="N15" s="21" t="s">
        <v>31</v>
      </c>
      <c r="O15" s="21" t="s">
        <v>31</v>
      </c>
      <c r="P15" s="22">
        <v>261</v>
      </c>
      <c r="Q15" s="21" t="s">
        <v>31</v>
      </c>
      <c r="R15" s="21" t="s">
        <v>31</v>
      </c>
      <c r="S15" s="21" t="s">
        <v>31</v>
      </c>
      <c r="T15" s="21" t="s">
        <v>31</v>
      </c>
      <c r="U15" s="21" t="s">
        <v>31</v>
      </c>
      <c r="V15" s="21" t="s">
        <v>31</v>
      </c>
      <c r="W15" s="23" t="s">
        <v>31</v>
      </c>
      <c r="X15" s="23" t="s">
        <v>31</v>
      </c>
      <c r="Y15" s="24" t="s">
        <v>31</v>
      </c>
    </row>
    <row r="16" spans="1:25" ht="14.25">
      <c r="A16" s="29"/>
      <c r="B16" s="13" t="s">
        <v>27</v>
      </c>
      <c r="C16" s="30">
        <f>SUM(C13:C15)</f>
        <v>1468</v>
      </c>
      <c r="D16" s="37">
        <f>SUM(D13:D15)</f>
        <v>4330</v>
      </c>
      <c r="E16" s="32" t="s">
        <v>31</v>
      </c>
      <c r="F16" s="33" t="s">
        <v>31</v>
      </c>
      <c r="G16" s="33" t="s">
        <v>31</v>
      </c>
      <c r="H16" s="31">
        <f>SUM(H13:H15)</f>
        <v>527</v>
      </c>
      <c r="I16" s="33" t="s">
        <v>31</v>
      </c>
      <c r="J16" s="31">
        <f>SUM(J13:J15)</f>
        <v>560</v>
      </c>
      <c r="K16" s="33" t="s">
        <v>31</v>
      </c>
      <c r="L16" s="31">
        <f>SUM(L13:L15)</f>
        <v>707</v>
      </c>
      <c r="M16" s="33" t="s">
        <v>31</v>
      </c>
      <c r="N16" s="31">
        <f>SUM(N13:N15)</f>
        <v>1012</v>
      </c>
      <c r="O16" s="33" t="s">
        <v>31</v>
      </c>
      <c r="P16" s="31">
        <f>SUM(P13:P15)</f>
        <v>1524</v>
      </c>
      <c r="Q16" s="33" t="s">
        <v>31</v>
      </c>
      <c r="R16" s="33" t="s">
        <v>31</v>
      </c>
      <c r="S16" s="33" t="s">
        <v>31</v>
      </c>
      <c r="T16" s="33" t="s">
        <v>31</v>
      </c>
      <c r="U16" s="33" t="s">
        <v>31</v>
      </c>
      <c r="V16" s="33" t="s">
        <v>31</v>
      </c>
      <c r="W16" s="34" t="s">
        <v>31</v>
      </c>
      <c r="X16" s="34" t="s">
        <v>31</v>
      </c>
      <c r="Y16" s="35" t="s">
        <v>31</v>
      </c>
    </row>
    <row r="17" spans="1:25" ht="14.25">
      <c r="A17" s="17">
        <v>1998</v>
      </c>
      <c r="B17" s="5" t="s">
        <v>30</v>
      </c>
      <c r="C17" s="18">
        <v>511</v>
      </c>
      <c r="D17" s="19">
        <f>H17+J17+L17+N17+P17</f>
        <v>1042</v>
      </c>
      <c r="E17" s="20" t="s">
        <v>31</v>
      </c>
      <c r="F17" s="21" t="s">
        <v>31</v>
      </c>
      <c r="G17" s="21" t="s">
        <v>31</v>
      </c>
      <c r="H17" s="22">
        <v>223</v>
      </c>
      <c r="I17" s="21" t="s">
        <v>31</v>
      </c>
      <c r="J17" s="22">
        <v>72</v>
      </c>
      <c r="K17" s="21" t="s">
        <v>31</v>
      </c>
      <c r="L17" s="22">
        <v>141</v>
      </c>
      <c r="M17" s="21" t="s">
        <v>31</v>
      </c>
      <c r="N17" s="22">
        <v>408</v>
      </c>
      <c r="O17" s="21" t="s">
        <v>31</v>
      </c>
      <c r="P17" s="22">
        <v>198</v>
      </c>
      <c r="Q17" s="21" t="s">
        <v>31</v>
      </c>
      <c r="R17" s="21" t="s">
        <v>31</v>
      </c>
      <c r="S17" s="21" t="s">
        <v>31</v>
      </c>
      <c r="T17" s="21" t="s">
        <v>31</v>
      </c>
      <c r="U17" s="21" t="s">
        <v>31</v>
      </c>
      <c r="V17" s="21" t="s">
        <v>31</v>
      </c>
      <c r="W17" s="23" t="s">
        <v>31</v>
      </c>
      <c r="X17" s="23" t="s">
        <v>31</v>
      </c>
      <c r="Y17" s="24" t="s">
        <v>31</v>
      </c>
    </row>
    <row r="18" spans="1:25" ht="14.25">
      <c r="A18" s="17"/>
      <c r="B18" s="5" t="s">
        <v>32</v>
      </c>
      <c r="C18" s="18">
        <v>962</v>
      </c>
      <c r="D18" s="19">
        <f>H18+J18+L18+N18+P18</f>
        <v>5259</v>
      </c>
      <c r="E18" s="21" t="s">
        <v>31</v>
      </c>
      <c r="F18" s="21" t="s">
        <v>31</v>
      </c>
      <c r="G18" s="21" t="s">
        <v>31</v>
      </c>
      <c r="H18" s="22">
        <v>1682</v>
      </c>
      <c r="I18" s="21" t="s">
        <v>31</v>
      </c>
      <c r="J18" s="22">
        <v>400</v>
      </c>
      <c r="K18" s="21" t="s">
        <v>31</v>
      </c>
      <c r="L18" s="22">
        <v>446</v>
      </c>
      <c r="M18" s="21" t="s">
        <v>31</v>
      </c>
      <c r="N18" s="22">
        <v>1578</v>
      </c>
      <c r="O18" s="21" t="s">
        <v>31</v>
      </c>
      <c r="P18" s="22">
        <v>1153</v>
      </c>
      <c r="Q18" s="21" t="s">
        <v>31</v>
      </c>
      <c r="R18" s="21" t="s">
        <v>31</v>
      </c>
      <c r="S18" s="21" t="s">
        <v>31</v>
      </c>
      <c r="T18" s="21" t="s">
        <v>31</v>
      </c>
      <c r="U18" s="21" t="s">
        <v>31</v>
      </c>
      <c r="V18" s="21" t="s">
        <v>31</v>
      </c>
      <c r="W18" s="23" t="s">
        <v>31</v>
      </c>
      <c r="X18" s="23" t="s">
        <v>31</v>
      </c>
      <c r="Y18" s="24" t="s">
        <v>31</v>
      </c>
    </row>
    <row r="19" spans="1:25" ht="14.25">
      <c r="A19" s="17"/>
      <c r="B19" s="25" t="s">
        <v>33</v>
      </c>
      <c r="C19" s="26">
        <v>114</v>
      </c>
      <c r="D19" s="36">
        <f>J19+L19+P19+V19</f>
        <v>269</v>
      </c>
      <c r="E19" s="28" t="s">
        <v>31</v>
      </c>
      <c r="F19" s="21" t="s">
        <v>31</v>
      </c>
      <c r="G19" s="21" t="s">
        <v>31</v>
      </c>
      <c r="H19" s="21" t="s">
        <v>31</v>
      </c>
      <c r="I19" s="21" t="s">
        <v>31</v>
      </c>
      <c r="J19" s="22">
        <v>36</v>
      </c>
      <c r="K19" s="21" t="s">
        <v>31</v>
      </c>
      <c r="L19" s="22">
        <v>59</v>
      </c>
      <c r="M19" s="21" t="s">
        <v>31</v>
      </c>
      <c r="N19" s="21" t="s">
        <v>31</v>
      </c>
      <c r="O19" s="21" t="s">
        <v>31</v>
      </c>
      <c r="P19" s="22">
        <v>138</v>
      </c>
      <c r="Q19" s="21" t="s">
        <v>31</v>
      </c>
      <c r="R19" s="21" t="s">
        <v>31</v>
      </c>
      <c r="S19" s="21" t="s">
        <v>31</v>
      </c>
      <c r="T19" s="21" t="s">
        <v>31</v>
      </c>
      <c r="U19" s="21" t="s">
        <v>31</v>
      </c>
      <c r="V19" s="22">
        <v>36</v>
      </c>
      <c r="W19" s="23" t="s">
        <v>31</v>
      </c>
      <c r="X19" s="23" t="s">
        <v>31</v>
      </c>
      <c r="Y19" s="24" t="s">
        <v>31</v>
      </c>
    </row>
    <row r="20" spans="1:25" ht="14.25">
      <c r="A20" s="29"/>
      <c r="B20" s="13" t="s">
        <v>27</v>
      </c>
      <c r="C20" s="30">
        <f>SUM(C17:C19)</f>
        <v>1587</v>
      </c>
      <c r="D20" s="37">
        <f>SUM(D17:D19)</f>
        <v>6570</v>
      </c>
      <c r="E20" s="32" t="s">
        <v>31</v>
      </c>
      <c r="F20" s="33" t="s">
        <v>31</v>
      </c>
      <c r="G20" s="33" t="s">
        <v>31</v>
      </c>
      <c r="H20" s="31">
        <f>SUM(H17:H19)</f>
        <v>1905</v>
      </c>
      <c r="I20" s="33" t="s">
        <v>31</v>
      </c>
      <c r="J20" s="31">
        <f>SUM(J17:J19)</f>
        <v>508</v>
      </c>
      <c r="K20" s="33" t="s">
        <v>31</v>
      </c>
      <c r="L20" s="31">
        <f>SUM(L17:L19)</f>
        <v>646</v>
      </c>
      <c r="M20" s="33" t="s">
        <v>31</v>
      </c>
      <c r="N20" s="31">
        <f>SUM(N17:N19)</f>
        <v>1986</v>
      </c>
      <c r="O20" s="33" t="s">
        <v>31</v>
      </c>
      <c r="P20" s="31">
        <f>SUM(P17:P19)</f>
        <v>1489</v>
      </c>
      <c r="Q20" s="33" t="s">
        <v>31</v>
      </c>
      <c r="R20" s="33" t="s">
        <v>31</v>
      </c>
      <c r="S20" s="33" t="s">
        <v>31</v>
      </c>
      <c r="T20" s="33" t="s">
        <v>31</v>
      </c>
      <c r="U20" s="33" t="s">
        <v>31</v>
      </c>
      <c r="V20" s="31">
        <f>SUM(V17:V19)</f>
        <v>36</v>
      </c>
      <c r="W20" s="34" t="s">
        <v>31</v>
      </c>
      <c r="X20" s="34" t="s">
        <v>31</v>
      </c>
      <c r="Y20" s="35" t="s">
        <v>31</v>
      </c>
    </row>
    <row r="21" spans="1:25" ht="14.25">
      <c r="A21" s="17">
        <v>1999</v>
      </c>
      <c r="B21" s="5" t="s">
        <v>30</v>
      </c>
      <c r="C21" s="18">
        <v>567</v>
      </c>
      <c r="D21" s="19">
        <f>H21+J21+L21+N21+P21</f>
        <v>1266</v>
      </c>
      <c r="E21" s="20" t="s">
        <v>31</v>
      </c>
      <c r="F21" s="21" t="s">
        <v>31</v>
      </c>
      <c r="G21" s="21" t="s">
        <v>31</v>
      </c>
      <c r="H21" s="22">
        <v>283</v>
      </c>
      <c r="I21" s="21" t="s">
        <v>31</v>
      </c>
      <c r="J21" s="22">
        <v>60</v>
      </c>
      <c r="K21" s="21" t="s">
        <v>31</v>
      </c>
      <c r="L21" s="22">
        <v>173</v>
      </c>
      <c r="M21" s="21" t="s">
        <v>31</v>
      </c>
      <c r="N21" s="22">
        <v>509</v>
      </c>
      <c r="O21" s="21" t="s">
        <v>31</v>
      </c>
      <c r="P21" s="22">
        <v>241</v>
      </c>
      <c r="Q21" s="21" t="s">
        <v>31</v>
      </c>
      <c r="R21" s="21" t="s">
        <v>31</v>
      </c>
      <c r="S21" s="21" t="s">
        <v>31</v>
      </c>
      <c r="T21" s="21" t="s">
        <v>31</v>
      </c>
      <c r="U21" s="21" t="s">
        <v>31</v>
      </c>
      <c r="V21" s="21" t="s">
        <v>31</v>
      </c>
      <c r="W21" s="23" t="s">
        <v>31</v>
      </c>
      <c r="X21" s="23" t="s">
        <v>31</v>
      </c>
      <c r="Y21" s="24" t="s">
        <v>31</v>
      </c>
    </row>
    <row r="22" spans="1:25" ht="14.25">
      <c r="A22" s="17"/>
      <c r="B22" s="5" t="s">
        <v>32</v>
      </c>
      <c r="C22" s="18">
        <v>1096</v>
      </c>
      <c r="D22" s="19">
        <f>H22+J22+L22+N22+P22</f>
        <v>6481</v>
      </c>
      <c r="E22" s="21" t="s">
        <v>31</v>
      </c>
      <c r="F22" s="21" t="s">
        <v>31</v>
      </c>
      <c r="G22" s="21" t="s">
        <v>31</v>
      </c>
      <c r="H22" s="22">
        <v>2092</v>
      </c>
      <c r="I22" s="21" t="s">
        <v>31</v>
      </c>
      <c r="J22" s="22">
        <v>487</v>
      </c>
      <c r="K22" s="21" t="s">
        <v>31</v>
      </c>
      <c r="L22" s="22">
        <v>534</v>
      </c>
      <c r="M22" s="21" t="s">
        <v>31</v>
      </c>
      <c r="N22" s="22">
        <v>2038</v>
      </c>
      <c r="O22" s="21" t="s">
        <v>31</v>
      </c>
      <c r="P22" s="22">
        <v>1330</v>
      </c>
      <c r="Q22" s="21" t="s">
        <v>31</v>
      </c>
      <c r="R22" s="21" t="s">
        <v>31</v>
      </c>
      <c r="S22" s="21" t="s">
        <v>31</v>
      </c>
      <c r="T22" s="21" t="s">
        <v>31</v>
      </c>
      <c r="U22" s="21" t="s">
        <v>31</v>
      </c>
      <c r="V22" s="21" t="s">
        <v>31</v>
      </c>
      <c r="W22" s="23" t="s">
        <v>31</v>
      </c>
      <c r="X22" s="23" t="s">
        <v>31</v>
      </c>
      <c r="Y22" s="24" t="s">
        <v>31</v>
      </c>
    </row>
    <row r="23" spans="1:25" ht="14.25">
      <c r="A23" s="17"/>
      <c r="B23" s="25" t="s">
        <v>33</v>
      </c>
      <c r="C23" s="26">
        <v>127</v>
      </c>
      <c r="D23" s="36">
        <f>J23+L23+P23+V23</f>
        <v>303</v>
      </c>
      <c r="E23" s="28" t="s">
        <v>31</v>
      </c>
      <c r="F23" s="21" t="s">
        <v>31</v>
      </c>
      <c r="G23" s="21" t="s">
        <v>31</v>
      </c>
      <c r="H23" s="21" t="s">
        <v>31</v>
      </c>
      <c r="I23" s="21" t="s">
        <v>31</v>
      </c>
      <c r="J23" s="22">
        <v>42</v>
      </c>
      <c r="K23" s="21" t="s">
        <v>31</v>
      </c>
      <c r="L23" s="22">
        <v>83</v>
      </c>
      <c r="M23" s="21" t="s">
        <v>31</v>
      </c>
      <c r="N23" s="21" t="s">
        <v>31</v>
      </c>
      <c r="O23" s="21" t="s">
        <v>31</v>
      </c>
      <c r="P23" s="22">
        <v>161</v>
      </c>
      <c r="Q23" s="21" t="s">
        <v>31</v>
      </c>
      <c r="R23" s="21" t="s">
        <v>31</v>
      </c>
      <c r="S23" s="21" t="s">
        <v>31</v>
      </c>
      <c r="T23" s="21" t="s">
        <v>31</v>
      </c>
      <c r="U23" s="21" t="s">
        <v>31</v>
      </c>
      <c r="V23" s="22">
        <v>17</v>
      </c>
      <c r="W23" s="23" t="s">
        <v>31</v>
      </c>
      <c r="X23" s="23" t="s">
        <v>31</v>
      </c>
      <c r="Y23" s="24" t="s">
        <v>31</v>
      </c>
    </row>
    <row r="24" spans="1:25" ht="14.25">
      <c r="A24" s="29"/>
      <c r="B24" s="13" t="s">
        <v>27</v>
      </c>
      <c r="C24" s="30">
        <f>SUM(C21:C23)</f>
        <v>1790</v>
      </c>
      <c r="D24" s="37">
        <f>SUM(D21:D23)</f>
        <v>8050</v>
      </c>
      <c r="E24" s="32" t="s">
        <v>31</v>
      </c>
      <c r="F24" s="33" t="s">
        <v>31</v>
      </c>
      <c r="G24" s="33" t="s">
        <v>31</v>
      </c>
      <c r="H24" s="31">
        <f>SUM(H21:H23)</f>
        <v>2375</v>
      </c>
      <c r="I24" s="33" t="s">
        <v>31</v>
      </c>
      <c r="J24" s="31">
        <f>SUM(J21:J23)</f>
        <v>589</v>
      </c>
      <c r="K24" s="33" t="s">
        <v>31</v>
      </c>
      <c r="L24" s="31">
        <f>SUM(L21:L23)</f>
        <v>790</v>
      </c>
      <c r="M24" s="33" t="s">
        <v>31</v>
      </c>
      <c r="N24" s="31">
        <f>SUM(N21:N23)</f>
        <v>2547</v>
      </c>
      <c r="O24" s="33" t="s">
        <v>31</v>
      </c>
      <c r="P24" s="31">
        <f>SUM(P21:P23)</f>
        <v>1732</v>
      </c>
      <c r="Q24" s="33" t="s">
        <v>31</v>
      </c>
      <c r="R24" s="33" t="s">
        <v>31</v>
      </c>
      <c r="S24" s="33" t="s">
        <v>31</v>
      </c>
      <c r="T24" s="33" t="s">
        <v>31</v>
      </c>
      <c r="U24" s="33" t="s">
        <v>31</v>
      </c>
      <c r="V24" s="31">
        <f>SUM(V21:V23)</f>
        <v>17</v>
      </c>
      <c r="W24" s="34" t="s">
        <v>31</v>
      </c>
      <c r="X24" s="34" t="s">
        <v>31</v>
      </c>
      <c r="Y24" s="35" t="s">
        <v>31</v>
      </c>
    </row>
    <row r="25" spans="1:25" ht="14.25">
      <c r="A25" s="17">
        <v>2000</v>
      </c>
      <c r="B25" s="5" t="s">
        <v>30</v>
      </c>
      <c r="C25" s="18">
        <v>544</v>
      </c>
      <c r="D25" s="19">
        <f>F25+H25+J25+L25+N25+P25+R25+T25</f>
        <v>1188</v>
      </c>
      <c r="E25" s="20" t="s">
        <v>31</v>
      </c>
      <c r="F25" s="22">
        <v>13</v>
      </c>
      <c r="G25" s="21" t="s">
        <v>31</v>
      </c>
      <c r="H25" s="22">
        <v>215</v>
      </c>
      <c r="I25" s="21" t="s">
        <v>31</v>
      </c>
      <c r="J25" s="22">
        <v>84</v>
      </c>
      <c r="K25" s="21" t="s">
        <v>31</v>
      </c>
      <c r="L25" s="22">
        <v>168</v>
      </c>
      <c r="M25" s="21" t="s">
        <v>31</v>
      </c>
      <c r="N25" s="22">
        <v>372</v>
      </c>
      <c r="O25" s="21" t="s">
        <v>31</v>
      </c>
      <c r="P25" s="22">
        <v>249</v>
      </c>
      <c r="Q25" s="21" t="s">
        <v>31</v>
      </c>
      <c r="R25" s="22">
        <v>71</v>
      </c>
      <c r="S25" s="21" t="s">
        <v>31</v>
      </c>
      <c r="T25" s="22">
        <v>16</v>
      </c>
      <c r="U25" s="21" t="s">
        <v>31</v>
      </c>
      <c r="V25" s="21" t="s">
        <v>31</v>
      </c>
      <c r="W25" s="21" t="s">
        <v>31</v>
      </c>
      <c r="X25" s="21" t="s">
        <v>31</v>
      </c>
      <c r="Y25" s="24" t="s">
        <v>31</v>
      </c>
    </row>
    <row r="26" spans="1:25" ht="14.25">
      <c r="A26" s="17"/>
      <c r="B26" s="5" t="s">
        <v>32</v>
      </c>
      <c r="C26" s="18">
        <v>1147</v>
      </c>
      <c r="D26" s="19">
        <f>F26+H26+J26+L26+N26+P26+R26+T26</f>
        <v>9593</v>
      </c>
      <c r="E26" s="21" t="s">
        <v>31</v>
      </c>
      <c r="F26" s="22">
        <v>26</v>
      </c>
      <c r="G26" s="21" t="s">
        <v>31</v>
      </c>
      <c r="H26" s="22">
        <v>2103</v>
      </c>
      <c r="I26" s="21" t="s">
        <v>31</v>
      </c>
      <c r="J26" s="22">
        <v>440</v>
      </c>
      <c r="K26" s="21" t="s">
        <v>31</v>
      </c>
      <c r="L26" s="22">
        <v>459</v>
      </c>
      <c r="M26" s="21" t="s">
        <v>31</v>
      </c>
      <c r="N26" s="22">
        <v>1128</v>
      </c>
      <c r="O26" s="21" t="s">
        <v>31</v>
      </c>
      <c r="P26" s="22">
        <v>1248</v>
      </c>
      <c r="Q26" s="21" t="s">
        <v>31</v>
      </c>
      <c r="R26" s="22">
        <v>784</v>
      </c>
      <c r="S26" s="21" t="s">
        <v>31</v>
      </c>
      <c r="T26" s="22">
        <v>3405</v>
      </c>
      <c r="U26" s="21" t="s">
        <v>31</v>
      </c>
      <c r="V26" s="21" t="s">
        <v>31</v>
      </c>
      <c r="W26" s="23" t="s">
        <v>31</v>
      </c>
      <c r="X26" s="23" t="s">
        <v>31</v>
      </c>
      <c r="Y26" s="24" t="s">
        <v>31</v>
      </c>
    </row>
    <row r="27" spans="1:25" ht="14.25">
      <c r="A27" s="17"/>
      <c r="B27" s="25" t="s">
        <v>33</v>
      </c>
      <c r="C27" s="26">
        <v>134</v>
      </c>
      <c r="D27" s="36">
        <f>J27+L27+P27+V27</f>
        <v>429</v>
      </c>
      <c r="E27" s="28" t="s">
        <v>31</v>
      </c>
      <c r="F27" s="21" t="s">
        <v>31</v>
      </c>
      <c r="G27" s="21" t="s">
        <v>31</v>
      </c>
      <c r="H27" s="21" t="s">
        <v>31</v>
      </c>
      <c r="I27" s="21" t="s">
        <v>31</v>
      </c>
      <c r="J27" s="22">
        <v>40</v>
      </c>
      <c r="K27" s="21" t="s">
        <v>31</v>
      </c>
      <c r="L27" s="22">
        <v>113</v>
      </c>
      <c r="M27" s="21" t="s">
        <v>31</v>
      </c>
      <c r="N27" s="21" t="s">
        <v>31</v>
      </c>
      <c r="O27" s="21" t="s">
        <v>31</v>
      </c>
      <c r="P27" s="22">
        <v>264</v>
      </c>
      <c r="Q27" s="21" t="s">
        <v>31</v>
      </c>
      <c r="R27" s="21" t="s">
        <v>31</v>
      </c>
      <c r="S27" s="21" t="s">
        <v>31</v>
      </c>
      <c r="T27" s="21" t="s">
        <v>31</v>
      </c>
      <c r="U27" s="21" t="s">
        <v>31</v>
      </c>
      <c r="V27" s="22">
        <v>12</v>
      </c>
      <c r="W27" s="23" t="s">
        <v>31</v>
      </c>
      <c r="X27" s="23" t="s">
        <v>31</v>
      </c>
      <c r="Y27" s="24" t="s">
        <v>31</v>
      </c>
    </row>
    <row r="28" spans="1:25" ht="14.25">
      <c r="A28" s="29"/>
      <c r="B28" s="13" t="s">
        <v>27</v>
      </c>
      <c r="C28" s="30">
        <f>SUM(C25:C27)</f>
        <v>1825</v>
      </c>
      <c r="D28" s="37">
        <f>SUM(D25:D27)</f>
        <v>11210</v>
      </c>
      <c r="E28" s="32" t="s">
        <v>31</v>
      </c>
      <c r="F28" s="31">
        <f>SUM(F25:F27)</f>
        <v>39</v>
      </c>
      <c r="G28" s="33" t="s">
        <v>31</v>
      </c>
      <c r="H28" s="31">
        <f>SUM(H25:H27)</f>
        <v>2318</v>
      </c>
      <c r="I28" s="33" t="s">
        <v>31</v>
      </c>
      <c r="J28" s="31">
        <f>SUM(J25:J27)</f>
        <v>564</v>
      </c>
      <c r="K28" s="33" t="s">
        <v>31</v>
      </c>
      <c r="L28" s="31">
        <f>SUM(L25:L27)</f>
        <v>740</v>
      </c>
      <c r="M28" s="33" t="s">
        <v>31</v>
      </c>
      <c r="N28" s="31">
        <f>SUM(N25:N27)</f>
        <v>1500</v>
      </c>
      <c r="O28" s="33" t="s">
        <v>31</v>
      </c>
      <c r="P28" s="31">
        <f>SUM(P25:P27)</f>
        <v>1761</v>
      </c>
      <c r="Q28" s="33" t="s">
        <v>31</v>
      </c>
      <c r="R28" s="31">
        <f>SUM(R25:R27)</f>
        <v>855</v>
      </c>
      <c r="S28" s="33" t="s">
        <v>31</v>
      </c>
      <c r="T28" s="31">
        <f>SUM(T25:T27)</f>
        <v>3421</v>
      </c>
      <c r="U28" s="33" t="s">
        <v>31</v>
      </c>
      <c r="V28" s="31">
        <f>SUM(V25:V27)</f>
        <v>12</v>
      </c>
      <c r="W28" s="34" t="s">
        <v>31</v>
      </c>
      <c r="X28" s="34" t="s">
        <v>31</v>
      </c>
      <c r="Y28" s="35" t="s">
        <v>31</v>
      </c>
    </row>
    <row r="29" spans="1:25" ht="14.25">
      <c r="A29" s="17">
        <v>2001</v>
      </c>
      <c r="B29" s="5" t="s">
        <v>30</v>
      </c>
      <c r="C29" s="18">
        <v>533</v>
      </c>
      <c r="D29" s="19">
        <f>F29+H29+J29+L29+N29+P29+R29+T29</f>
        <v>1135</v>
      </c>
      <c r="E29" s="20" t="s">
        <v>31</v>
      </c>
      <c r="F29" s="22">
        <v>21</v>
      </c>
      <c r="G29" s="21" t="s">
        <v>31</v>
      </c>
      <c r="H29" s="22">
        <v>204</v>
      </c>
      <c r="I29" s="21" t="s">
        <v>31</v>
      </c>
      <c r="J29" s="22">
        <v>68</v>
      </c>
      <c r="K29" s="21" t="s">
        <v>31</v>
      </c>
      <c r="L29" s="22">
        <v>151</v>
      </c>
      <c r="M29" s="21" t="s">
        <v>31</v>
      </c>
      <c r="N29" s="22">
        <v>374</v>
      </c>
      <c r="O29" s="21" t="s">
        <v>31</v>
      </c>
      <c r="P29" s="22">
        <v>233</v>
      </c>
      <c r="Q29" s="21" t="s">
        <v>31</v>
      </c>
      <c r="R29" s="22">
        <v>55</v>
      </c>
      <c r="S29" s="21" t="s">
        <v>31</v>
      </c>
      <c r="T29" s="22">
        <v>29</v>
      </c>
      <c r="U29" s="21" t="s">
        <v>31</v>
      </c>
      <c r="V29" s="21" t="s">
        <v>31</v>
      </c>
      <c r="W29" s="23" t="s">
        <v>31</v>
      </c>
      <c r="X29" s="23" t="s">
        <v>31</v>
      </c>
      <c r="Y29" s="24" t="s">
        <v>31</v>
      </c>
    </row>
    <row r="30" spans="1:25" ht="14.25">
      <c r="A30" s="17"/>
      <c r="B30" s="5" t="s">
        <v>32</v>
      </c>
      <c r="C30" s="18">
        <v>1022</v>
      </c>
      <c r="D30" s="19">
        <f>F30+H30+J30+L30+N30+P30+R30+T30</f>
        <v>6055</v>
      </c>
      <c r="E30" s="21" t="s">
        <v>31</v>
      </c>
      <c r="F30" s="22">
        <v>18</v>
      </c>
      <c r="G30" s="21" t="s">
        <v>31</v>
      </c>
      <c r="H30" s="22">
        <v>1595</v>
      </c>
      <c r="I30" s="21" t="s">
        <v>31</v>
      </c>
      <c r="J30" s="22">
        <v>243</v>
      </c>
      <c r="K30" s="21" t="s">
        <v>31</v>
      </c>
      <c r="L30" s="22">
        <v>163</v>
      </c>
      <c r="M30" s="21" t="s">
        <v>31</v>
      </c>
      <c r="N30" s="22">
        <v>781</v>
      </c>
      <c r="O30" s="21" t="s">
        <v>31</v>
      </c>
      <c r="P30" s="22">
        <v>932</v>
      </c>
      <c r="Q30" s="21" t="s">
        <v>31</v>
      </c>
      <c r="R30" s="22">
        <v>197</v>
      </c>
      <c r="S30" s="21" t="s">
        <v>31</v>
      </c>
      <c r="T30" s="22">
        <v>2126</v>
      </c>
      <c r="U30" s="21" t="s">
        <v>31</v>
      </c>
      <c r="V30" s="21" t="s">
        <v>31</v>
      </c>
      <c r="W30" s="23" t="s">
        <v>31</v>
      </c>
      <c r="X30" s="23" t="s">
        <v>31</v>
      </c>
      <c r="Y30" s="24" t="s">
        <v>31</v>
      </c>
    </row>
    <row r="31" spans="1:25" ht="14.25">
      <c r="A31" s="17"/>
      <c r="B31" s="25" t="s">
        <v>33</v>
      </c>
      <c r="C31" s="26">
        <v>67</v>
      </c>
      <c r="D31" s="36">
        <f>J31+L31+P31+V31</f>
        <v>114</v>
      </c>
      <c r="E31" s="28" t="s">
        <v>31</v>
      </c>
      <c r="F31" s="21" t="s">
        <v>31</v>
      </c>
      <c r="G31" s="21" t="s">
        <v>31</v>
      </c>
      <c r="H31" s="21" t="s">
        <v>31</v>
      </c>
      <c r="I31" s="21" t="s">
        <v>31</v>
      </c>
      <c r="J31" s="22">
        <v>25</v>
      </c>
      <c r="K31" s="21" t="s">
        <v>31</v>
      </c>
      <c r="L31" s="22">
        <v>20</v>
      </c>
      <c r="M31" s="21" t="s">
        <v>31</v>
      </c>
      <c r="N31" s="21" t="s">
        <v>31</v>
      </c>
      <c r="O31" s="21" t="s">
        <v>31</v>
      </c>
      <c r="P31" s="22">
        <v>67</v>
      </c>
      <c r="Q31" s="21" t="s">
        <v>31</v>
      </c>
      <c r="R31" s="21" t="s">
        <v>31</v>
      </c>
      <c r="S31" s="21" t="s">
        <v>31</v>
      </c>
      <c r="T31" s="21" t="s">
        <v>31</v>
      </c>
      <c r="U31" s="21" t="s">
        <v>31</v>
      </c>
      <c r="V31" s="22">
        <v>2</v>
      </c>
      <c r="W31" s="23" t="s">
        <v>31</v>
      </c>
      <c r="X31" s="23" t="s">
        <v>31</v>
      </c>
      <c r="Y31" s="24" t="s">
        <v>31</v>
      </c>
    </row>
    <row r="32" spans="1:25" ht="14.25">
      <c r="A32" s="29"/>
      <c r="B32" s="13" t="s">
        <v>27</v>
      </c>
      <c r="C32" s="30">
        <f>SUM(C29:C31)</f>
        <v>1622</v>
      </c>
      <c r="D32" s="37">
        <f>SUM(D29:D31)</f>
        <v>7304</v>
      </c>
      <c r="E32" s="32" t="s">
        <v>31</v>
      </c>
      <c r="F32" s="31">
        <f>SUM(F29:F31)</f>
        <v>39</v>
      </c>
      <c r="G32" s="33" t="s">
        <v>31</v>
      </c>
      <c r="H32" s="31">
        <f>SUM(H29:H31)</f>
        <v>1799</v>
      </c>
      <c r="I32" s="33" t="s">
        <v>31</v>
      </c>
      <c r="J32" s="31">
        <f>SUM(J29:J31)</f>
        <v>336</v>
      </c>
      <c r="K32" s="33" t="s">
        <v>31</v>
      </c>
      <c r="L32" s="31">
        <f>SUM(L29:L31)</f>
        <v>334</v>
      </c>
      <c r="M32" s="33" t="s">
        <v>31</v>
      </c>
      <c r="N32" s="31">
        <f>SUM(N29:N31)</f>
        <v>1155</v>
      </c>
      <c r="O32" s="33" t="s">
        <v>31</v>
      </c>
      <c r="P32" s="31">
        <f>SUM(P29:P31)</f>
        <v>1232</v>
      </c>
      <c r="Q32" s="33" t="s">
        <v>31</v>
      </c>
      <c r="R32" s="31">
        <f>SUM(R29:R31)</f>
        <v>252</v>
      </c>
      <c r="S32" s="33" t="s">
        <v>31</v>
      </c>
      <c r="T32" s="31">
        <f>SUM(T29:T31)</f>
        <v>2155</v>
      </c>
      <c r="U32" s="33" t="s">
        <v>31</v>
      </c>
      <c r="V32" s="31">
        <f>SUM(V29:V31)</f>
        <v>2</v>
      </c>
      <c r="W32" s="34" t="s">
        <v>31</v>
      </c>
      <c r="X32" s="34" t="s">
        <v>31</v>
      </c>
      <c r="Y32" s="35" t="s">
        <v>31</v>
      </c>
    </row>
    <row r="33" spans="1:25" ht="14.25">
      <c r="A33" s="17">
        <v>2002</v>
      </c>
      <c r="B33" s="5" t="s">
        <v>30</v>
      </c>
      <c r="C33" s="18">
        <v>463</v>
      </c>
      <c r="D33" s="19">
        <f>F33+H33+J33+L33+N33+P33+R33+T33</f>
        <v>776</v>
      </c>
      <c r="E33" s="20" t="s">
        <v>31</v>
      </c>
      <c r="F33" s="22">
        <v>17</v>
      </c>
      <c r="G33" s="21" t="s">
        <v>31</v>
      </c>
      <c r="H33" s="22">
        <v>197</v>
      </c>
      <c r="I33" s="21" t="s">
        <v>31</v>
      </c>
      <c r="J33" s="22">
        <v>52</v>
      </c>
      <c r="K33" s="21" t="s">
        <v>31</v>
      </c>
      <c r="L33" s="22">
        <v>83</v>
      </c>
      <c r="M33" s="21" t="s">
        <v>31</v>
      </c>
      <c r="N33" s="22">
        <v>161</v>
      </c>
      <c r="O33" s="21" t="s">
        <v>31</v>
      </c>
      <c r="P33" s="22">
        <v>206</v>
      </c>
      <c r="Q33" s="21" t="s">
        <v>31</v>
      </c>
      <c r="R33" s="22">
        <v>45</v>
      </c>
      <c r="S33" s="21" t="s">
        <v>31</v>
      </c>
      <c r="T33" s="22">
        <v>15</v>
      </c>
      <c r="U33" s="21" t="s">
        <v>31</v>
      </c>
      <c r="V33" s="21" t="s">
        <v>31</v>
      </c>
      <c r="W33" s="23" t="s">
        <v>31</v>
      </c>
      <c r="X33" s="23" t="s">
        <v>31</v>
      </c>
      <c r="Y33" s="24" t="s">
        <v>31</v>
      </c>
    </row>
    <row r="34" spans="1:25" ht="14.25">
      <c r="A34" s="17"/>
      <c r="B34" s="5" t="s">
        <v>32</v>
      </c>
      <c r="C34" s="18">
        <v>1195</v>
      </c>
      <c r="D34" s="19">
        <f>F34+H34+J34+L34+N34+P34+R34+T34</f>
        <v>6450</v>
      </c>
      <c r="E34" s="21" t="s">
        <v>31</v>
      </c>
      <c r="F34" s="22">
        <v>29</v>
      </c>
      <c r="G34" s="21" t="s">
        <v>31</v>
      </c>
      <c r="H34" s="22">
        <v>1490</v>
      </c>
      <c r="I34" s="21" t="s">
        <v>31</v>
      </c>
      <c r="J34" s="22">
        <v>236</v>
      </c>
      <c r="K34" s="21" t="s">
        <v>31</v>
      </c>
      <c r="L34" s="22">
        <v>211</v>
      </c>
      <c r="M34" s="21" t="s">
        <v>31</v>
      </c>
      <c r="N34" s="22">
        <v>707</v>
      </c>
      <c r="O34" s="21" t="s">
        <v>31</v>
      </c>
      <c r="P34" s="22">
        <v>884</v>
      </c>
      <c r="Q34" s="21" t="s">
        <v>31</v>
      </c>
      <c r="R34" s="22">
        <v>240</v>
      </c>
      <c r="S34" s="21" t="s">
        <v>31</v>
      </c>
      <c r="T34" s="22">
        <v>2653</v>
      </c>
      <c r="U34" s="21" t="s">
        <v>31</v>
      </c>
      <c r="V34" s="21" t="s">
        <v>31</v>
      </c>
      <c r="W34" s="23" t="s">
        <v>31</v>
      </c>
      <c r="X34" s="23" t="s">
        <v>31</v>
      </c>
      <c r="Y34" s="24" t="s">
        <v>31</v>
      </c>
    </row>
    <row r="35" spans="1:25" ht="14.25">
      <c r="A35" s="17"/>
      <c r="B35" s="25" t="s">
        <v>33</v>
      </c>
      <c r="C35" s="26">
        <v>125</v>
      </c>
      <c r="D35" s="36">
        <f>J35+L35+P35+V35</f>
        <v>195</v>
      </c>
      <c r="E35" s="28" t="s">
        <v>31</v>
      </c>
      <c r="F35" s="21" t="s">
        <v>31</v>
      </c>
      <c r="G35" s="21" t="s">
        <v>31</v>
      </c>
      <c r="H35" s="21" t="s">
        <v>31</v>
      </c>
      <c r="I35" s="21" t="s">
        <v>31</v>
      </c>
      <c r="J35" s="22">
        <v>28</v>
      </c>
      <c r="K35" s="21" t="s">
        <v>31</v>
      </c>
      <c r="L35" s="22">
        <v>33</v>
      </c>
      <c r="M35" s="21" t="s">
        <v>31</v>
      </c>
      <c r="N35" s="21" t="s">
        <v>31</v>
      </c>
      <c r="O35" s="21" t="s">
        <v>31</v>
      </c>
      <c r="P35" s="22">
        <v>133</v>
      </c>
      <c r="Q35" s="21" t="s">
        <v>31</v>
      </c>
      <c r="R35" s="21" t="s">
        <v>31</v>
      </c>
      <c r="S35" s="21" t="s">
        <v>31</v>
      </c>
      <c r="T35" s="21" t="s">
        <v>31</v>
      </c>
      <c r="U35" s="21" t="s">
        <v>31</v>
      </c>
      <c r="V35" s="22">
        <v>1</v>
      </c>
      <c r="W35" s="23" t="s">
        <v>31</v>
      </c>
      <c r="X35" s="23" t="s">
        <v>31</v>
      </c>
      <c r="Y35" s="24" t="s">
        <v>31</v>
      </c>
    </row>
    <row r="36" spans="1:25" ht="14.25">
      <c r="A36" s="29"/>
      <c r="B36" s="13" t="s">
        <v>27</v>
      </c>
      <c r="C36" s="30">
        <f>SUM(C33:C35)</f>
        <v>1783</v>
      </c>
      <c r="D36" s="37">
        <f>SUM(D33:D35)</f>
        <v>7421</v>
      </c>
      <c r="E36" s="32" t="s">
        <v>31</v>
      </c>
      <c r="F36" s="31">
        <f>SUM(F33:F35)</f>
        <v>46</v>
      </c>
      <c r="G36" s="33" t="s">
        <v>31</v>
      </c>
      <c r="H36" s="31">
        <f>SUM(H33:H35)</f>
        <v>1687</v>
      </c>
      <c r="I36" s="33" t="s">
        <v>31</v>
      </c>
      <c r="J36" s="31">
        <f>SUM(J33:J35)</f>
        <v>316</v>
      </c>
      <c r="K36" s="33" t="s">
        <v>31</v>
      </c>
      <c r="L36" s="31">
        <f>SUM(L33:L35)</f>
        <v>327</v>
      </c>
      <c r="M36" s="33" t="s">
        <v>31</v>
      </c>
      <c r="N36" s="31">
        <f>SUM(N33:N35)</f>
        <v>868</v>
      </c>
      <c r="O36" s="33" t="s">
        <v>31</v>
      </c>
      <c r="P36" s="31">
        <f>SUM(P33:P35)</f>
        <v>1223</v>
      </c>
      <c r="Q36" s="33" t="s">
        <v>31</v>
      </c>
      <c r="R36" s="31">
        <f>SUM(R33:R35)</f>
        <v>285</v>
      </c>
      <c r="S36" s="33" t="s">
        <v>31</v>
      </c>
      <c r="T36" s="31">
        <f>SUM(T33:T35)</f>
        <v>2668</v>
      </c>
      <c r="U36" s="33" t="s">
        <v>31</v>
      </c>
      <c r="V36" s="31">
        <f>SUM(V33:V35)</f>
        <v>1</v>
      </c>
      <c r="W36" s="34" t="s">
        <v>31</v>
      </c>
      <c r="X36" s="34" t="s">
        <v>31</v>
      </c>
      <c r="Y36" s="35" t="s">
        <v>31</v>
      </c>
    </row>
    <row r="37" spans="1:25" ht="14.25">
      <c r="A37" s="17">
        <v>2003</v>
      </c>
      <c r="B37" s="5" t="s">
        <v>30</v>
      </c>
      <c r="C37" s="18">
        <v>454</v>
      </c>
      <c r="D37" s="38">
        <f>F37+H37+J37+L37+N37+P37+R37+T37</f>
        <v>796</v>
      </c>
      <c r="E37" s="19">
        <f>G37+I37+K37+M37+O37+Q37+S37+U37</f>
        <v>308</v>
      </c>
      <c r="F37" s="22">
        <v>20</v>
      </c>
      <c r="G37" s="22">
        <v>3</v>
      </c>
      <c r="H37" s="22">
        <v>209</v>
      </c>
      <c r="I37" s="22">
        <v>81</v>
      </c>
      <c r="J37" s="22">
        <v>59</v>
      </c>
      <c r="K37" s="22">
        <v>27</v>
      </c>
      <c r="L37" s="22">
        <v>78</v>
      </c>
      <c r="M37" s="22">
        <v>41</v>
      </c>
      <c r="N37" s="22">
        <v>161</v>
      </c>
      <c r="O37" s="22">
        <v>51</v>
      </c>
      <c r="P37" s="22">
        <v>196</v>
      </c>
      <c r="Q37" s="22">
        <v>90</v>
      </c>
      <c r="R37" s="22">
        <v>54</v>
      </c>
      <c r="S37" s="22">
        <v>11</v>
      </c>
      <c r="T37" s="22">
        <v>19</v>
      </c>
      <c r="U37" s="22">
        <v>4</v>
      </c>
      <c r="V37" s="21" t="s">
        <v>31</v>
      </c>
      <c r="W37" s="23" t="s">
        <v>31</v>
      </c>
      <c r="X37" s="23" t="s">
        <v>31</v>
      </c>
      <c r="Y37" s="24" t="s">
        <v>31</v>
      </c>
    </row>
    <row r="38" spans="1:25" ht="14.25">
      <c r="A38" s="17"/>
      <c r="B38" s="5" t="s">
        <v>32</v>
      </c>
      <c r="C38" s="18">
        <v>1306</v>
      </c>
      <c r="D38" s="22">
        <f>F38+H38+J38+L38+N38+P38+R38+T38</f>
        <v>8414</v>
      </c>
      <c r="E38" s="19">
        <f>G38+I38+K38+M38+O38+Q38+S38+U38</f>
        <v>2872</v>
      </c>
      <c r="F38" s="22">
        <v>36</v>
      </c>
      <c r="G38" s="22">
        <v>15</v>
      </c>
      <c r="H38" s="22">
        <v>2176</v>
      </c>
      <c r="I38" s="22">
        <v>912</v>
      </c>
      <c r="J38" s="22">
        <v>253</v>
      </c>
      <c r="K38" s="22">
        <v>121</v>
      </c>
      <c r="L38" s="22">
        <v>212</v>
      </c>
      <c r="M38" s="22">
        <v>90</v>
      </c>
      <c r="N38" s="22">
        <v>771</v>
      </c>
      <c r="O38" s="22">
        <v>236</v>
      </c>
      <c r="P38" s="22">
        <v>991</v>
      </c>
      <c r="Q38" s="22">
        <v>439</v>
      </c>
      <c r="R38" s="22">
        <v>332</v>
      </c>
      <c r="S38" s="22">
        <v>51</v>
      </c>
      <c r="T38" s="22">
        <v>3643</v>
      </c>
      <c r="U38" s="22">
        <v>1008</v>
      </c>
      <c r="V38" s="21" t="s">
        <v>31</v>
      </c>
      <c r="W38" s="23" t="s">
        <v>31</v>
      </c>
      <c r="X38" s="23" t="s">
        <v>31</v>
      </c>
      <c r="Y38" s="24" t="s">
        <v>31</v>
      </c>
    </row>
    <row r="39" spans="1:25" ht="14.25">
      <c r="A39" s="17"/>
      <c r="B39" s="25" t="s">
        <v>33</v>
      </c>
      <c r="C39" s="26">
        <v>143</v>
      </c>
      <c r="D39" s="27">
        <f>J39+L39+P39+V39</f>
        <v>299</v>
      </c>
      <c r="E39" s="36">
        <f>K39+M39+Q39+W39</f>
        <v>110</v>
      </c>
      <c r="F39" s="21" t="s">
        <v>31</v>
      </c>
      <c r="G39" s="21" t="s">
        <v>31</v>
      </c>
      <c r="H39" s="21" t="s">
        <v>31</v>
      </c>
      <c r="I39" s="21" t="s">
        <v>31</v>
      </c>
      <c r="J39" s="22">
        <v>46</v>
      </c>
      <c r="K39" s="22">
        <v>18</v>
      </c>
      <c r="L39" s="22">
        <v>49</v>
      </c>
      <c r="M39" s="22">
        <v>15</v>
      </c>
      <c r="N39" s="21" t="s">
        <v>31</v>
      </c>
      <c r="O39" s="21" t="s">
        <v>31</v>
      </c>
      <c r="P39" s="22">
        <v>143</v>
      </c>
      <c r="Q39" s="22">
        <v>59</v>
      </c>
      <c r="R39" s="21" t="s">
        <v>31</v>
      </c>
      <c r="S39" s="21" t="s">
        <v>31</v>
      </c>
      <c r="T39" s="21" t="s">
        <v>31</v>
      </c>
      <c r="U39" s="21" t="s">
        <v>31</v>
      </c>
      <c r="V39" s="22">
        <v>61</v>
      </c>
      <c r="W39" s="39">
        <v>18</v>
      </c>
      <c r="X39" s="23" t="s">
        <v>31</v>
      </c>
      <c r="Y39" s="24" t="s">
        <v>31</v>
      </c>
    </row>
    <row r="40" spans="1:25" ht="14.25">
      <c r="A40" s="29"/>
      <c r="B40" s="13" t="s">
        <v>27</v>
      </c>
      <c r="C40" s="30">
        <f aca="true" t="shared" si="0" ref="C40:W40">SUM(C37:C39)</f>
        <v>1903</v>
      </c>
      <c r="D40" s="40">
        <f t="shared" si="0"/>
        <v>9509</v>
      </c>
      <c r="E40" s="37">
        <f t="shared" si="0"/>
        <v>3290</v>
      </c>
      <c r="F40" s="31">
        <f t="shared" si="0"/>
        <v>56</v>
      </c>
      <c r="G40" s="31">
        <f t="shared" si="0"/>
        <v>18</v>
      </c>
      <c r="H40" s="31">
        <f t="shared" si="0"/>
        <v>2385</v>
      </c>
      <c r="I40" s="31">
        <f t="shared" si="0"/>
        <v>993</v>
      </c>
      <c r="J40" s="31">
        <f t="shared" si="0"/>
        <v>358</v>
      </c>
      <c r="K40" s="31">
        <f t="shared" si="0"/>
        <v>166</v>
      </c>
      <c r="L40" s="31">
        <f t="shared" si="0"/>
        <v>339</v>
      </c>
      <c r="M40" s="31">
        <f t="shared" si="0"/>
        <v>146</v>
      </c>
      <c r="N40" s="31">
        <f t="shared" si="0"/>
        <v>932</v>
      </c>
      <c r="O40" s="31">
        <f t="shared" si="0"/>
        <v>287</v>
      </c>
      <c r="P40" s="31">
        <f t="shared" si="0"/>
        <v>1330</v>
      </c>
      <c r="Q40" s="31">
        <f t="shared" si="0"/>
        <v>588</v>
      </c>
      <c r="R40" s="31">
        <f t="shared" si="0"/>
        <v>386</v>
      </c>
      <c r="S40" s="31">
        <f t="shared" si="0"/>
        <v>62</v>
      </c>
      <c r="T40" s="31">
        <f t="shared" si="0"/>
        <v>3662</v>
      </c>
      <c r="U40" s="31">
        <f t="shared" si="0"/>
        <v>1012</v>
      </c>
      <c r="V40" s="31">
        <f t="shared" si="0"/>
        <v>61</v>
      </c>
      <c r="W40" s="41">
        <f t="shared" si="0"/>
        <v>18</v>
      </c>
      <c r="X40" s="34" t="s">
        <v>31</v>
      </c>
      <c r="Y40" s="35" t="s">
        <v>31</v>
      </c>
    </row>
    <row r="41" spans="1:25" ht="14.25">
      <c r="A41" s="17">
        <v>2004</v>
      </c>
      <c r="B41" s="5" t="s">
        <v>30</v>
      </c>
      <c r="C41" s="18">
        <v>515</v>
      </c>
      <c r="D41" s="22">
        <f>F41+H41+J41+L41+N41+P41+R41+T41</f>
        <v>968</v>
      </c>
      <c r="E41" s="19">
        <f>G41+I41+K41+M41+O41+Q41+S41+U41</f>
        <v>382</v>
      </c>
      <c r="F41" s="22">
        <v>34</v>
      </c>
      <c r="G41" s="22">
        <v>8</v>
      </c>
      <c r="H41" s="22">
        <v>269</v>
      </c>
      <c r="I41" s="22">
        <v>110</v>
      </c>
      <c r="J41" s="22">
        <v>46</v>
      </c>
      <c r="K41" s="22">
        <v>25</v>
      </c>
      <c r="L41" s="22">
        <v>78</v>
      </c>
      <c r="M41" s="22">
        <v>43</v>
      </c>
      <c r="N41" s="22">
        <v>192</v>
      </c>
      <c r="O41" s="22">
        <v>54</v>
      </c>
      <c r="P41" s="22">
        <v>227</v>
      </c>
      <c r="Q41" s="22">
        <v>112</v>
      </c>
      <c r="R41" s="22">
        <v>76</v>
      </c>
      <c r="S41" s="22">
        <v>20</v>
      </c>
      <c r="T41" s="22">
        <v>46</v>
      </c>
      <c r="U41" s="22">
        <v>10</v>
      </c>
      <c r="V41" s="21" t="s">
        <v>31</v>
      </c>
      <c r="W41" s="23" t="s">
        <v>31</v>
      </c>
      <c r="X41" s="23" t="s">
        <v>31</v>
      </c>
      <c r="Y41" s="24" t="s">
        <v>31</v>
      </c>
    </row>
    <row r="42" spans="1:25" ht="14.25">
      <c r="A42" s="17"/>
      <c r="B42" s="5" t="s">
        <v>32</v>
      </c>
      <c r="C42" s="18">
        <v>1424</v>
      </c>
      <c r="D42" s="22">
        <f>F42+H42+J42+L42+N42+P42+R42+T42</f>
        <v>10607</v>
      </c>
      <c r="E42" s="19">
        <f>G42+I42+K42+M42+O42+Q42+S42+U42</f>
        <v>3688</v>
      </c>
      <c r="F42" s="22">
        <v>38</v>
      </c>
      <c r="G42" s="22">
        <v>13</v>
      </c>
      <c r="H42" s="22">
        <v>3260</v>
      </c>
      <c r="I42" s="22">
        <v>1376</v>
      </c>
      <c r="J42" s="22">
        <v>276</v>
      </c>
      <c r="K42" s="22">
        <v>132</v>
      </c>
      <c r="L42" s="22">
        <v>192</v>
      </c>
      <c r="M42" s="22">
        <v>83</v>
      </c>
      <c r="N42" s="22">
        <v>827</v>
      </c>
      <c r="O42" s="22">
        <v>239</v>
      </c>
      <c r="P42" s="22">
        <v>1037</v>
      </c>
      <c r="Q42" s="22">
        <v>443</v>
      </c>
      <c r="R42" s="22">
        <v>401</v>
      </c>
      <c r="S42" s="22">
        <v>53</v>
      </c>
      <c r="T42" s="22">
        <v>4576</v>
      </c>
      <c r="U42" s="22">
        <v>1349</v>
      </c>
      <c r="V42" s="21" t="s">
        <v>31</v>
      </c>
      <c r="W42" s="23" t="s">
        <v>31</v>
      </c>
      <c r="X42" s="23" t="s">
        <v>31</v>
      </c>
      <c r="Y42" s="24" t="s">
        <v>31</v>
      </c>
    </row>
    <row r="43" spans="1:25" ht="14.25">
      <c r="A43" s="17"/>
      <c r="B43" s="25" t="s">
        <v>33</v>
      </c>
      <c r="C43" s="26">
        <v>177</v>
      </c>
      <c r="D43" s="27">
        <f>J43+L43+P43+V43</f>
        <v>480</v>
      </c>
      <c r="E43" s="36">
        <f>K43+M43+Q43+W43</f>
        <v>184</v>
      </c>
      <c r="F43" s="21" t="s">
        <v>31</v>
      </c>
      <c r="G43" s="21" t="s">
        <v>31</v>
      </c>
      <c r="H43" s="21" t="s">
        <v>31</v>
      </c>
      <c r="I43" s="21" t="s">
        <v>31</v>
      </c>
      <c r="J43" s="22">
        <v>75</v>
      </c>
      <c r="K43" s="22">
        <v>33</v>
      </c>
      <c r="L43" s="22">
        <v>38</v>
      </c>
      <c r="M43" s="22">
        <v>19</v>
      </c>
      <c r="N43" s="21" t="s">
        <v>31</v>
      </c>
      <c r="O43" s="21" t="s">
        <v>31</v>
      </c>
      <c r="P43" s="22">
        <v>180</v>
      </c>
      <c r="Q43" s="22">
        <v>81</v>
      </c>
      <c r="R43" s="21" t="s">
        <v>31</v>
      </c>
      <c r="S43" s="21" t="s">
        <v>31</v>
      </c>
      <c r="T43" s="21" t="s">
        <v>31</v>
      </c>
      <c r="U43" s="21" t="s">
        <v>31</v>
      </c>
      <c r="V43" s="22">
        <v>187</v>
      </c>
      <c r="W43" s="39">
        <v>51</v>
      </c>
      <c r="X43" s="23" t="s">
        <v>31</v>
      </c>
      <c r="Y43" s="24" t="s">
        <v>31</v>
      </c>
    </row>
    <row r="44" spans="1:25" ht="14.25">
      <c r="A44" s="29"/>
      <c r="B44" s="13" t="s">
        <v>27</v>
      </c>
      <c r="C44" s="30">
        <f aca="true" t="shared" si="1" ref="C44:W44">SUM(C41:C43)</f>
        <v>2116</v>
      </c>
      <c r="D44" s="40">
        <f t="shared" si="1"/>
        <v>12055</v>
      </c>
      <c r="E44" s="37">
        <f t="shared" si="1"/>
        <v>4254</v>
      </c>
      <c r="F44" s="31">
        <f t="shared" si="1"/>
        <v>72</v>
      </c>
      <c r="G44" s="31">
        <f t="shared" si="1"/>
        <v>21</v>
      </c>
      <c r="H44" s="31">
        <f t="shared" si="1"/>
        <v>3529</v>
      </c>
      <c r="I44" s="31">
        <f t="shared" si="1"/>
        <v>1486</v>
      </c>
      <c r="J44" s="31">
        <f t="shared" si="1"/>
        <v>397</v>
      </c>
      <c r="K44" s="31">
        <f t="shared" si="1"/>
        <v>190</v>
      </c>
      <c r="L44" s="31">
        <f t="shared" si="1"/>
        <v>308</v>
      </c>
      <c r="M44" s="31">
        <f t="shared" si="1"/>
        <v>145</v>
      </c>
      <c r="N44" s="31">
        <f t="shared" si="1"/>
        <v>1019</v>
      </c>
      <c r="O44" s="31">
        <f t="shared" si="1"/>
        <v>293</v>
      </c>
      <c r="P44" s="31">
        <f t="shared" si="1"/>
        <v>1444</v>
      </c>
      <c r="Q44" s="31">
        <f t="shared" si="1"/>
        <v>636</v>
      </c>
      <c r="R44" s="31">
        <f t="shared" si="1"/>
        <v>477</v>
      </c>
      <c r="S44" s="31">
        <f t="shared" si="1"/>
        <v>73</v>
      </c>
      <c r="T44" s="31">
        <f t="shared" si="1"/>
        <v>4622</v>
      </c>
      <c r="U44" s="31">
        <f t="shared" si="1"/>
        <v>1359</v>
      </c>
      <c r="V44" s="31">
        <f t="shared" si="1"/>
        <v>187</v>
      </c>
      <c r="W44" s="41">
        <f t="shared" si="1"/>
        <v>51</v>
      </c>
      <c r="X44" s="34" t="s">
        <v>31</v>
      </c>
      <c r="Y44" s="35" t="s">
        <v>31</v>
      </c>
    </row>
    <row r="45" spans="1:25" ht="14.25">
      <c r="A45" s="17">
        <v>2005</v>
      </c>
      <c r="B45" s="5" t="s">
        <v>30</v>
      </c>
      <c r="C45" s="18">
        <v>464</v>
      </c>
      <c r="D45" s="22">
        <f>F45+H45+J45+L45+N45+P45+R45+T45</f>
        <v>892</v>
      </c>
      <c r="E45" s="19">
        <f>G45+I45+K45+M45+O45+Q45+S45+U45</f>
        <v>360</v>
      </c>
      <c r="F45" s="22">
        <v>27</v>
      </c>
      <c r="G45" s="22">
        <v>5</v>
      </c>
      <c r="H45" s="22">
        <v>225</v>
      </c>
      <c r="I45" s="22">
        <v>96</v>
      </c>
      <c r="J45" s="22">
        <v>40</v>
      </c>
      <c r="K45" s="22">
        <v>25</v>
      </c>
      <c r="L45" s="22">
        <v>48</v>
      </c>
      <c r="M45" s="22">
        <v>27</v>
      </c>
      <c r="N45" s="22">
        <v>245</v>
      </c>
      <c r="O45" s="22">
        <v>88</v>
      </c>
      <c r="P45" s="22">
        <v>187</v>
      </c>
      <c r="Q45" s="22">
        <v>79</v>
      </c>
      <c r="R45" s="22">
        <v>81</v>
      </c>
      <c r="S45" s="22">
        <v>26</v>
      </c>
      <c r="T45" s="22">
        <v>39</v>
      </c>
      <c r="U45" s="22">
        <v>14</v>
      </c>
      <c r="V45" s="21" t="s">
        <v>31</v>
      </c>
      <c r="W45" s="23" t="s">
        <v>31</v>
      </c>
      <c r="X45" s="23" t="s">
        <v>31</v>
      </c>
      <c r="Y45" s="24" t="s">
        <v>31</v>
      </c>
    </row>
    <row r="46" spans="1:25" ht="14.25">
      <c r="A46" s="17"/>
      <c r="B46" s="5" t="s">
        <v>32</v>
      </c>
      <c r="C46" s="18">
        <v>1491</v>
      </c>
      <c r="D46" s="22">
        <f>F46+H46+J46+L46+N46+P46+R46+T46</f>
        <v>11722</v>
      </c>
      <c r="E46" s="19">
        <f>G46+I46+K46+M46+O46+Q46+S46+U46</f>
        <v>4130</v>
      </c>
      <c r="F46" s="22">
        <v>60</v>
      </c>
      <c r="G46" s="22">
        <v>16</v>
      </c>
      <c r="H46" s="22">
        <v>3499</v>
      </c>
      <c r="I46" s="22">
        <v>1539</v>
      </c>
      <c r="J46" s="22">
        <v>268</v>
      </c>
      <c r="K46" s="22">
        <v>131</v>
      </c>
      <c r="L46" s="22">
        <v>198</v>
      </c>
      <c r="M46" s="22">
        <v>78</v>
      </c>
      <c r="N46" s="22">
        <v>850</v>
      </c>
      <c r="O46" s="22">
        <v>234</v>
      </c>
      <c r="P46" s="22">
        <v>989</v>
      </c>
      <c r="Q46" s="22">
        <v>426</v>
      </c>
      <c r="R46" s="22">
        <v>479</v>
      </c>
      <c r="S46" s="22">
        <v>80</v>
      </c>
      <c r="T46" s="22">
        <v>5379</v>
      </c>
      <c r="U46" s="22">
        <v>1626</v>
      </c>
      <c r="V46" s="21" t="s">
        <v>31</v>
      </c>
      <c r="W46" s="23" t="s">
        <v>31</v>
      </c>
      <c r="X46" s="23" t="s">
        <v>31</v>
      </c>
      <c r="Y46" s="24" t="s">
        <v>31</v>
      </c>
    </row>
    <row r="47" spans="1:25" ht="14.25">
      <c r="A47" s="17"/>
      <c r="B47" s="25" t="s">
        <v>33</v>
      </c>
      <c r="C47" s="26">
        <v>272</v>
      </c>
      <c r="D47" s="27">
        <f>J47+L47+P47+R47+T47+V47</f>
        <v>1116</v>
      </c>
      <c r="E47" s="36">
        <f>K47+M47+Q47+S47+U47+W47</f>
        <v>381</v>
      </c>
      <c r="F47" s="21" t="s">
        <v>31</v>
      </c>
      <c r="G47" s="21" t="s">
        <v>31</v>
      </c>
      <c r="H47" s="21" t="s">
        <v>31</v>
      </c>
      <c r="I47" s="21" t="s">
        <v>31</v>
      </c>
      <c r="J47" s="22">
        <v>91</v>
      </c>
      <c r="K47" s="22">
        <v>44</v>
      </c>
      <c r="L47" s="22">
        <v>46</v>
      </c>
      <c r="M47" s="22">
        <v>20</v>
      </c>
      <c r="N47" s="21" t="s">
        <v>31</v>
      </c>
      <c r="O47" s="21" t="s">
        <v>31</v>
      </c>
      <c r="P47" s="22">
        <v>214</v>
      </c>
      <c r="Q47" s="22">
        <v>100</v>
      </c>
      <c r="R47" s="22">
        <v>19</v>
      </c>
      <c r="S47" s="22">
        <v>3</v>
      </c>
      <c r="T47" s="22">
        <v>725</v>
      </c>
      <c r="U47" s="22">
        <v>208</v>
      </c>
      <c r="V47" s="22">
        <v>21</v>
      </c>
      <c r="W47" s="39">
        <v>6</v>
      </c>
      <c r="X47" s="23" t="s">
        <v>31</v>
      </c>
      <c r="Y47" s="24" t="s">
        <v>31</v>
      </c>
    </row>
    <row r="48" spans="1:25" ht="14.25">
      <c r="A48" s="29"/>
      <c r="B48" s="13" t="s">
        <v>27</v>
      </c>
      <c r="C48" s="30">
        <f aca="true" t="shared" si="2" ref="C48:W48">SUM(C45:C47)</f>
        <v>2227</v>
      </c>
      <c r="D48" s="37">
        <f t="shared" si="2"/>
        <v>13730</v>
      </c>
      <c r="E48" s="37">
        <f t="shared" si="2"/>
        <v>4871</v>
      </c>
      <c r="F48" s="31">
        <f t="shared" si="2"/>
        <v>87</v>
      </c>
      <c r="G48" s="31">
        <f t="shared" si="2"/>
        <v>21</v>
      </c>
      <c r="H48" s="31">
        <f t="shared" si="2"/>
        <v>3724</v>
      </c>
      <c r="I48" s="31">
        <f t="shared" si="2"/>
        <v>1635</v>
      </c>
      <c r="J48" s="31">
        <f t="shared" si="2"/>
        <v>399</v>
      </c>
      <c r="K48" s="31">
        <f t="shared" si="2"/>
        <v>200</v>
      </c>
      <c r="L48" s="31">
        <f t="shared" si="2"/>
        <v>292</v>
      </c>
      <c r="M48" s="31">
        <f t="shared" si="2"/>
        <v>125</v>
      </c>
      <c r="N48" s="31">
        <f t="shared" si="2"/>
        <v>1095</v>
      </c>
      <c r="O48" s="31">
        <f t="shared" si="2"/>
        <v>322</v>
      </c>
      <c r="P48" s="31">
        <f t="shared" si="2"/>
        <v>1390</v>
      </c>
      <c r="Q48" s="31">
        <f t="shared" si="2"/>
        <v>605</v>
      </c>
      <c r="R48" s="31">
        <f t="shared" si="2"/>
        <v>579</v>
      </c>
      <c r="S48" s="31">
        <f t="shared" si="2"/>
        <v>109</v>
      </c>
      <c r="T48" s="31">
        <f t="shared" si="2"/>
        <v>6143</v>
      </c>
      <c r="U48" s="31">
        <f t="shared" si="2"/>
        <v>1848</v>
      </c>
      <c r="V48" s="31">
        <f t="shared" si="2"/>
        <v>21</v>
      </c>
      <c r="W48" s="41">
        <f t="shared" si="2"/>
        <v>6</v>
      </c>
      <c r="X48" s="34" t="s">
        <v>31</v>
      </c>
      <c r="Y48" s="35" t="s">
        <v>31</v>
      </c>
    </row>
    <row r="49" spans="1:25" ht="14.25">
      <c r="A49" s="17">
        <v>2006</v>
      </c>
      <c r="B49" s="5" t="s">
        <v>30</v>
      </c>
      <c r="C49" s="18">
        <v>376</v>
      </c>
      <c r="D49" s="19">
        <f>F49+H49+J49+L49+N49+P49+R49+T49</f>
        <v>642</v>
      </c>
      <c r="E49" s="38">
        <f>G49+I49+K49+M49+O49+Q49+S49+U49</f>
        <v>240</v>
      </c>
      <c r="F49" s="22">
        <v>29</v>
      </c>
      <c r="G49" s="22">
        <v>9</v>
      </c>
      <c r="H49" s="22">
        <v>158</v>
      </c>
      <c r="I49" s="22">
        <v>68</v>
      </c>
      <c r="J49" s="22">
        <v>33</v>
      </c>
      <c r="K49" s="22">
        <v>14</v>
      </c>
      <c r="L49" s="22">
        <v>44</v>
      </c>
      <c r="M49" s="22">
        <v>25</v>
      </c>
      <c r="N49" s="22">
        <v>148</v>
      </c>
      <c r="O49" s="22">
        <v>48</v>
      </c>
      <c r="P49" s="22">
        <v>149</v>
      </c>
      <c r="Q49" s="22">
        <v>61</v>
      </c>
      <c r="R49" s="22">
        <v>62</v>
      </c>
      <c r="S49" s="22">
        <v>11</v>
      </c>
      <c r="T49" s="22">
        <v>19</v>
      </c>
      <c r="U49" s="22">
        <v>4</v>
      </c>
      <c r="V49" s="42" t="s">
        <v>31</v>
      </c>
      <c r="W49" s="42" t="s">
        <v>31</v>
      </c>
      <c r="X49" s="42" t="s">
        <v>31</v>
      </c>
      <c r="Y49" s="43" t="s">
        <v>31</v>
      </c>
    </row>
    <row r="50" spans="1:25" ht="14.25">
      <c r="A50" s="17"/>
      <c r="B50" s="5" t="s">
        <v>32</v>
      </c>
      <c r="C50" s="18">
        <v>1581</v>
      </c>
      <c r="D50" s="19">
        <f>F50+H50+J50+L50+N50+P50+R50+T50</f>
        <v>13828</v>
      </c>
      <c r="E50" s="22">
        <f>G50+I50+K50+M50+O50+Q50+S50+U50</f>
        <v>4759</v>
      </c>
      <c r="F50" s="22">
        <v>78</v>
      </c>
      <c r="G50" s="22">
        <v>22</v>
      </c>
      <c r="H50" s="22">
        <v>3738</v>
      </c>
      <c r="I50" s="22">
        <v>1630</v>
      </c>
      <c r="J50" s="22">
        <v>298</v>
      </c>
      <c r="K50" s="22">
        <v>143</v>
      </c>
      <c r="L50" s="22">
        <v>219</v>
      </c>
      <c r="M50" s="22">
        <v>94</v>
      </c>
      <c r="N50" s="22">
        <v>732</v>
      </c>
      <c r="O50" s="22">
        <v>219</v>
      </c>
      <c r="P50" s="22">
        <v>982</v>
      </c>
      <c r="Q50" s="22">
        <v>439</v>
      </c>
      <c r="R50" s="22">
        <v>622</v>
      </c>
      <c r="S50" s="22">
        <v>85</v>
      </c>
      <c r="T50" s="22">
        <v>7159</v>
      </c>
      <c r="U50" s="22">
        <v>2127</v>
      </c>
      <c r="V50" s="42" t="s">
        <v>31</v>
      </c>
      <c r="W50" s="42" t="s">
        <v>31</v>
      </c>
      <c r="X50" s="42" t="s">
        <v>31</v>
      </c>
      <c r="Y50" s="44" t="s">
        <v>31</v>
      </c>
    </row>
    <row r="51" spans="1:25" ht="14.25">
      <c r="A51" s="17"/>
      <c r="B51" s="25" t="s">
        <v>33</v>
      </c>
      <c r="C51" s="26">
        <v>388</v>
      </c>
      <c r="D51" s="36">
        <f>J51+L51+P51+R51+T51+V51</f>
        <v>2042</v>
      </c>
      <c r="E51" s="27">
        <f>K51+M51+Q51+S51+U51+W51</f>
        <v>656</v>
      </c>
      <c r="F51" s="42" t="s">
        <v>31</v>
      </c>
      <c r="G51" s="42" t="s">
        <v>31</v>
      </c>
      <c r="H51" s="42" t="s">
        <v>31</v>
      </c>
      <c r="I51" s="42" t="s">
        <v>31</v>
      </c>
      <c r="J51" s="22">
        <v>110</v>
      </c>
      <c r="K51" s="22">
        <v>58</v>
      </c>
      <c r="L51" s="22">
        <v>90</v>
      </c>
      <c r="M51" s="22">
        <v>41</v>
      </c>
      <c r="N51" s="42" t="s">
        <v>31</v>
      </c>
      <c r="O51" s="42" t="s">
        <v>31</v>
      </c>
      <c r="P51" s="22">
        <v>228</v>
      </c>
      <c r="Q51" s="22">
        <v>108</v>
      </c>
      <c r="R51" s="22">
        <v>44</v>
      </c>
      <c r="S51" s="22">
        <v>4</v>
      </c>
      <c r="T51" s="22">
        <v>1561</v>
      </c>
      <c r="U51" s="22">
        <v>442</v>
      </c>
      <c r="V51" s="22">
        <v>9</v>
      </c>
      <c r="W51" s="39">
        <v>3</v>
      </c>
      <c r="X51" s="42" t="s">
        <v>31</v>
      </c>
      <c r="Y51" s="45" t="s">
        <v>31</v>
      </c>
    </row>
    <row r="52" spans="1:25" ht="14.25">
      <c r="A52" s="29"/>
      <c r="B52" s="13" t="s">
        <v>27</v>
      </c>
      <c r="C52" s="30">
        <f aca="true" t="shared" si="3" ref="C52:W52">SUM(C49:C51)</f>
        <v>2345</v>
      </c>
      <c r="D52" s="37">
        <f t="shared" si="3"/>
        <v>16512</v>
      </c>
      <c r="E52" s="37">
        <f t="shared" si="3"/>
        <v>5655</v>
      </c>
      <c r="F52" s="31">
        <f t="shared" si="3"/>
        <v>107</v>
      </c>
      <c r="G52" s="31">
        <f t="shared" si="3"/>
        <v>31</v>
      </c>
      <c r="H52" s="31">
        <f t="shared" si="3"/>
        <v>3896</v>
      </c>
      <c r="I52" s="31">
        <f t="shared" si="3"/>
        <v>1698</v>
      </c>
      <c r="J52" s="31">
        <f t="shared" si="3"/>
        <v>441</v>
      </c>
      <c r="K52" s="31">
        <f t="shared" si="3"/>
        <v>215</v>
      </c>
      <c r="L52" s="31">
        <f t="shared" si="3"/>
        <v>353</v>
      </c>
      <c r="M52" s="31">
        <f t="shared" si="3"/>
        <v>160</v>
      </c>
      <c r="N52" s="31">
        <f t="shared" si="3"/>
        <v>880</v>
      </c>
      <c r="O52" s="31">
        <f t="shared" si="3"/>
        <v>267</v>
      </c>
      <c r="P52" s="31">
        <f t="shared" si="3"/>
        <v>1359</v>
      </c>
      <c r="Q52" s="31">
        <f t="shared" si="3"/>
        <v>608</v>
      </c>
      <c r="R52" s="31">
        <f t="shared" si="3"/>
        <v>728</v>
      </c>
      <c r="S52" s="31">
        <f t="shared" si="3"/>
        <v>100</v>
      </c>
      <c r="T52" s="31">
        <f t="shared" si="3"/>
        <v>8739</v>
      </c>
      <c r="U52" s="31">
        <f t="shared" si="3"/>
        <v>2573</v>
      </c>
      <c r="V52" s="31">
        <f t="shared" si="3"/>
        <v>9</v>
      </c>
      <c r="W52" s="41">
        <f t="shared" si="3"/>
        <v>3</v>
      </c>
      <c r="X52" s="34" t="s">
        <v>31</v>
      </c>
      <c r="Y52" s="35" t="s">
        <v>31</v>
      </c>
    </row>
    <row r="53" spans="1:25" ht="14.25">
      <c r="A53" s="17">
        <v>2007</v>
      </c>
      <c r="B53" s="5" t="s">
        <v>30</v>
      </c>
      <c r="C53" s="18">
        <v>310</v>
      </c>
      <c r="D53" s="38">
        <f>F53+H53+J53+L53+N53+P53+R53+T53</f>
        <v>592</v>
      </c>
      <c r="E53" s="38">
        <f>G53+I53+K53+M53+O53+Q53+S53+U53</f>
        <v>244</v>
      </c>
      <c r="F53" s="22">
        <v>26</v>
      </c>
      <c r="G53" s="22">
        <v>6</v>
      </c>
      <c r="H53" s="22">
        <v>141</v>
      </c>
      <c r="I53" s="22">
        <v>69</v>
      </c>
      <c r="J53" s="22">
        <v>43</v>
      </c>
      <c r="K53" s="22">
        <v>18</v>
      </c>
      <c r="L53" s="22">
        <v>34</v>
      </c>
      <c r="M53" s="22">
        <v>18</v>
      </c>
      <c r="N53" s="22">
        <v>167</v>
      </c>
      <c r="O53" s="22">
        <v>73</v>
      </c>
      <c r="P53" s="22">
        <v>128</v>
      </c>
      <c r="Q53" s="22">
        <v>52</v>
      </c>
      <c r="R53" s="22">
        <v>26</v>
      </c>
      <c r="S53" s="22">
        <v>1</v>
      </c>
      <c r="T53" s="22">
        <v>27</v>
      </c>
      <c r="U53" s="22">
        <v>7</v>
      </c>
      <c r="V53" s="42" t="s">
        <v>31</v>
      </c>
      <c r="W53" s="42" t="s">
        <v>31</v>
      </c>
      <c r="X53" s="42" t="s">
        <v>31</v>
      </c>
      <c r="Y53" s="43" t="s">
        <v>31</v>
      </c>
    </row>
    <row r="54" spans="1:25" ht="14.25">
      <c r="A54" s="17"/>
      <c r="B54" s="5" t="s">
        <v>32</v>
      </c>
      <c r="C54" s="18">
        <v>1628</v>
      </c>
      <c r="D54" s="22">
        <f>F54+H54+J54+L54+N54+P54+R54+T54+X54</f>
        <v>15273</v>
      </c>
      <c r="E54" s="22">
        <f>G54+I54+K54+M54+O54+Q54+S54+U54+Y54</f>
        <v>5259</v>
      </c>
      <c r="F54" s="22">
        <v>66</v>
      </c>
      <c r="G54" s="22">
        <v>13</v>
      </c>
      <c r="H54" s="22">
        <v>3738</v>
      </c>
      <c r="I54" s="22">
        <v>1704</v>
      </c>
      <c r="J54" s="22">
        <v>302</v>
      </c>
      <c r="K54" s="22">
        <v>133</v>
      </c>
      <c r="L54" s="22">
        <v>226</v>
      </c>
      <c r="M54" s="22">
        <v>103</v>
      </c>
      <c r="N54" s="22">
        <v>762</v>
      </c>
      <c r="O54" s="22">
        <v>252</v>
      </c>
      <c r="P54" s="22">
        <v>1036</v>
      </c>
      <c r="Q54" s="22">
        <v>453</v>
      </c>
      <c r="R54" s="22">
        <v>859</v>
      </c>
      <c r="S54" s="22">
        <v>126</v>
      </c>
      <c r="T54" s="22">
        <v>8027</v>
      </c>
      <c r="U54" s="22">
        <v>2385</v>
      </c>
      <c r="V54" s="42" t="s">
        <v>31</v>
      </c>
      <c r="W54" s="42" t="s">
        <v>31</v>
      </c>
      <c r="X54" s="46">
        <v>257</v>
      </c>
      <c r="Y54" s="47">
        <v>90</v>
      </c>
    </row>
    <row r="55" spans="1:25" ht="14.25">
      <c r="A55" s="17"/>
      <c r="B55" s="25" t="s">
        <v>33</v>
      </c>
      <c r="C55" s="26">
        <v>452</v>
      </c>
      <c r="D55" s="27">
        <f>F55+J55+L55+P55+R55+T55+V55+X55</f>
        <v>2830</v>
      </c>
      <c r="E55" s="27">
        <f>G55+K55+M55+Q55+S55+U55+W55+Y55</f>
        <v>897</v>
      </c>
      <c r="F55" s="46">
        <v>13</v>
      </c>
      <c r="G55" s="46">
        <v>1</v>
      </c>
      <c r="H55" s="42" t="s">
        <v>31</v>
      </c>
      <c r="I55" s="42" t="s">
        <v>31</v>
      </c>
      <c r="J55" s="22">
        <v>102</v>
      </c>
      <c r="K55" s="22">
        <v>61</v>
      </c>
      <c r="L55" s="22">
        <v>110</v>
      </c>
      <c r="M55" s="22">
        <v>44</v>
      </c>
      <c r="N55" s="42" t="s">
        <v>31</v>
      </c>
      <c r="O55" s="42" t="s">
        <v>31</v>
      </c>
      <c r="P55" s="22">
        <v>270</v>
      </c>
      <c r="Q55" s="22">
        <v>128</v>
      </c>
      <c r="R55" s="22">
        <v>107</v>
      </c>
      <c r="S55" s="22">
        <v>21</v>
      </c>
      <c r="T55" s="22">
        <v>2216</v>
      </c>
      <c r="U55" s="22">
        <v>638</v>
      </c>
      <c r="V55" s="22">
        <v>0</v>
      </c>
      <c r="W55" s="39">
        <v>0</v>
      </c>
      <c r="X55" s="46">
        <v>12</v>
      </c>
      <c r="Y55" s="48">
        <v>4</v>
      </c>
    </row>
    <row r="56" spans="1:25" ht="14.25">
      <c r="A56" s="29"/>
      <c r="B56" s="13" t="s">
        <v>27</v>
      </c>
      <c r="C56" s="30">
        <f aca="true" t="shared" si="4" ref="C56:Y56">SUM(C53:C55)</f>
        <v>2390</v>
      </c>
      <c r="D56" s="37">
        <f t="shared" si="4"/>
        <v>18695</v>
      </c>
      <c r="E56" s="37">
        <f t="shared" si="4"/>
        <v>6400</v>
      </c>
      <c r="F56" s="31">
        <f t="shared" si="4"/>
        <v>105</v>
      </c>
      <c r="G56" s="31">
        <f t="shared" si="4"/>
        <v>20</v>
      </c>
      <c r="H56" s="31">
        <f t="shared" si="4"/>
        <v>3879</v>
      </c>
      <c r="I56" s="31">
        <f t="shared" si="4"/>
        <v>1773</v>
      </c>
      <c r="J56" s="31">
        <f t="shared" si="4"/>
        <v>447</v>
      </c>
      <c r="K56" s="31">
        <f t="shared" si="4"/>
        <v>212</v>
      </c>
      <c r="L56" s="31">
        <f t="shared" si="4"/>
        <v>370</v>
      </c>
      <c r="M56" s="31">
        <f t="shared" si="4"/>
        <v>165</v>
      </c>
      <c r="N56" s="31">
        <f t="shared" si="4"/>
        <v>929</v>
      </c>
      <c r="O56" s="31">
        <f t="shared" si="4"/>
        <v>325</v>
      </c>
      <c r="P56" s="31">
        <f t="shared" si="4"/>
        <v>1434</v>
      </c>
      <c r="Q56" s="31">
        <f t="shared" si="4"/>
        <v>633</v>
      </c>
      <c r="R56" s="31">
        <f t="shared" si="4"/>
        <v>992</v>
      </c>
      <c r="S56" s="31">
        <f t="shared" si="4"/>
        <v>148</v>
      </c>
      <c r="T56" s="31">
        <f t="shared" si="4"/>
        <v>10270</v>
      </c>
      <c r="U56" s="31">
        <f t="shared" si="4"/>
        <v>3030</v>
      </c>
      <c r="V56" s="31">
        <f t="shared" si="4"/>
        <v>0</v>
      </c>
      <c r="W56" s="41">
        <f t="shared" si="4"/>
        <v>0</v>
      </c>
      <c r="X56" s="49">
        <f t="shared" si="4"/>
        <v>269</v>
      </c>
      <c r="Y56" s="50">
        <f t="shared" si="4"/>
        <v>94</v>
      </c>
    </row>
    <row r="57" spans="1:25" ht="14.25">
      <c r="A57" s="17">
        <v>2008</v>
      </c>
      <c r="B57" s="5" t="s">
        <v>30</v>
      </c>
      <c r="C57" s="18">
        <v>319</v>
      </c>
      <c r="D57" s="38">
        <v>498</v>
      </c>
      <c r="E57" s="38">
        <v>171</v>
      </c>
      <c r="F57" s="22">
        <v>31</v>
      </c>
      <c r="G57" s="22">
        <v>9</v>
      </c>
      <c r="H57" s="22">
        <v>135</v>
      </c>
      <c r="I57" s="22">
        <v>61</v>
      </c>
      <c r="J57" s="22">
        <v>32</v>
      </c>
      <c r="K57" s="22">
        <v>13</v>
      </c>
      <c r="L57" s="22">
        <v>36</v>
      </c>
      <c r="M57" s="22">
        <v>16</v>
      </c>
      <c r="N57" s="22">
        <v>83</v>
      </c>
      <c r="O57" s="22">
        <v>18</v>
      </c>
      <c r="P57" s="22">
        <v>126</v>
      </c>
      <c r="Q57" s="22">
        <v>42</v>
      </c>
      <c r="R57" s="22">
        <v>37</v>
      </c>
      <c r="S57" s="22">
        <v>4</v>
      </c>
      <c r="T57" s="22">
        <v>18</v>
      </c>
      <c r="U57" s="22">
        <v>8</v>
      </c>
      <c r="V57" s="42" t="s">
        <v>31</v>
      </c>
      <c r="W57" s="42" t="s">
        <v>31</v>
      </c>
      <c r="X57" s="42" t="s">
        <v>31</v>
      </c>
      <c r="Y57" s="43" t="s">
        <v>31</v>
      </c>
    </row>
    <row r="58" spans="1:25" ht="14.25">
      <c r="A58" s="17"/>
      <c r="B58" s="5" t="s">
        <v>32</v>
      </c>
      <c r="C58" s="18">
        <v>1645</v>
      </c>
      <c r="D58" s="22">
        <v>15745</v>
      </c>
      <c r="E58" s="22">
        <v>5425</v>
      </c>
      <c r="F58" s="22">
        <v>105</v>
      </c>
      <c r="G58" s="22">
        <v>22</v>
      </c>
      <c r="H58" s="22">
        <v>3657</v>
      </c>
      <c r="I58" s="22">
        <v>1665</v>
      </c>
      <c r="J58" s="22">
        <v>308</v>
      </c>
      <c r="K58" s="22">
        <v>140</v>
      </c>
      <c r="L58" s="22">
        <v>242</v>
      </c>
      <c r="M58" s="22">
        <v>102</v>
      </c>
      <c r="N58" s="22">
        <v>758</v>
      </c>
      <c r="O58" s="22">
        <v>253</v>
      </c>
      <c r="P58" s="22">
        <v>1018</v>
      </c>
      <c r="Q58" s="22">
        <v>457</v>
      </c>
      <c r="R58" s="22">
        <v>981</v>
      </c>
      <c r="S58" s="22">
        <v>169</v>
      </c>
      <c r="T58" s="22">
        <v>8356</v>
      </c>
      <c r="U58" s="22">
        <v>2491</v>
      </c>
      <c r="V58" s="42" t="s">
        <v>31</v>
      </c>
      <c r="W58" s="42" t="s">
        <v>31</v>
      </c>
      <c r="X58" s="46">
        <v>320</v>
      </c>
      <c r="Y58" s="47">
        <v>126</v>
      </c>
    </row>
    <row r="59" spans="1:25" ht="14.25">
      <c r="A59" s="17"/>
      <c r="B59" s="25" t="s">
        <v>33</v>
      </c>
      <c r="C59" s="26">
        <v>481</v>
      </c>
      <c r="D59" s="27">
        <v>3589</v>
      </c>
      <c r="E59" s="27">
        <v>1094</v>
      </c>
      <c r="F59" s="46">
        <v>17</v>
      </c>
      <c r="G59" s="46">
        <v>4</v>
      </c>
      <c r="H59" s="42" t="s">
        <v>31</v>
      </c>
      <c r="I59" s="42" t="s">
        <v>31</v>
      </c>
      <c r="J59" s="22">
        <v>131</v>
      </c>
      <c r="K59" s="22">
        <v>74</v>
      </c>
      <c r="L59" s="22">
        <v>108</v>
      </c>
      <c r="M59" s="22">
        <v>38</v>
      </c>
      <c r="N59" s="42" t="s">
        <v>31</v>
      </c>
      <c r="O59" s="42" t="s">
        <v>31</v>
      </c>
      <c r="P59" s="22">
        <v>274</v>
      </c>
      <c r="Q59" s="22">
        <v>133</v>
      </c>
      <c r="R59" s="22">
        <v>101</v>
      </c>
      <c r="S59" s="22">
        <v>27</v>
      </c>
      <c r="T59" s="22">
        <v>2905</v>
      </c>
      <c r="U59" s="22">
        <v>793</v>
      </c>
      <c r="V59" s="42" t="s">
        <v>31</v>
      </c>
      <c r="W59" s="42" t="s">
        <v>31</v>
      </c>
      <c r="X59" s="46">
        <v>53</v>
      </c>
      <c r="Y59" s="48">
        <v>25</v>
      </c>
    </row>
    <row r="60" spans="1:25" ht="14.25">
      <c r="A60" s="29"/>
      <c r="B60" s="13" t="s">
        <v>27</v>
      </c>
      <c r="C60" s="30">
        <f aca="true" t="shared" si="5" ref="C60:U60">SUM(C57:C59)</f>
        <v>2445</v>
      </c>
      <c r="D60" s="37">
        <f t="shared" si="5"/>
        <v>19832</v>
      </c>
      <c r="E60" s="37">
        <f t="shared" si="5"/>
        <v>6690</v>
      </c>
      <c r="F60" s="31">
        <f t="shared" si="5"/>
        <v>153</v>
      </c>
      <c r="G60" s="31">
        <f t="shared" si="5"/>
        <v>35</v>
      </c>
      <c r="H60" s="31">
        <f t="shared" si="5"/>
        <v>3792</v>
      </c>
      <c r="I60" s="31">
        <f t="shared" si="5"/>
        <v>1726</v>
      </c>
      <c r="J60" s="31">
        <f t="shared" si="5"/>
        <v>471</v>
      </c>
      <c r="K60" s="31">
        <f t="shared" si="5"/>
        <v>227</v>
      </c>
      <c r="L60" s="31">
        <f t="shared" si="5"/>
        <v>386</v>
      </c>
      <c r="M60" s="31">
        <f t="shared" si="5"/>
        <v>156</v>
      </c>
      <c r="N60" s="31">
        <f t="shared" si="5"/>
        <v>841</v>
      </c>
      <c r="O60" s="31">
        <f t="shared" si="5"/>
        <v>271</v>
      </c>
      <c r="P60" s="31">
        <f t="shared" si="5"/>
        <v>1418</v>
      </c>
      <c r="Q60" s="31">
        <f t="shared" si="5"/>
        <v>632</v>
      </c>
      <c r="R60" s="31">
        <f t="shared" si="5"/>
        <v>1119</v>
      </c>
      <c r="S60" s="31">
        <f t="shared" si="5"/>
        <v>200</v>
      </c>
      <c r="T60" s="31">
        <f t="shared" si="5"/>
        <v>11279</v>
      </c>
      <c r="U60" s="31">
        <f t="shared" si="5"/>
        <v>3292</v>
      </c>
      <c r="V60" s="33" t="s">
        <v>31</v>
      </c>
      <c r="W60" s="34" t="s">
        <v>31</v>
      </c>
      <c r="X60" s="49">
        <f>SUM(X57:X59)</f>
        <v>373</v>
      </c>
      <c r="Y60" s="50">
        <f>SUM(Y57:Y59)</f>
        <v>151</v>
      </c>
    </row>
    <row r="61" spans="1:25" ht="14.25">
      <c r="A61" s="17">
        <v>2009</v>
      </c>
      <c r="B61" s="5" t="s">
        <v>30</v>
      </c>
      <c r="C61" s="18">
        <v>290</v>
      </c>
      <c r="D61" s="38">
        <v>502</v>
      </c>
      <c r="E61" s="38">
        <v>180</v>
      </c>
      <c r="F61" s="22">
        <v>38</v>
      </c>
      <c r="G61" s="22">
        <v>6</v>
      </c>
      <c r="H61" s="22">
        <v>108</v>
      </c>
      <c r="I61" s="22">
        <v>45</v>
      </c>
      <c r="J61" s="22">
        <v>36</v>
      </c>
      <c r="K61" s="22">
        <v>16</v>
      </c>
      <c r="L61" s="22">
        <v>37</v>
      </c>
      <c r="M61" s="22">
        <v>17</v>
      </c>
      <c r="N61" s="22">
        <v>94</v>
      </c>
      <c r="O61" s="22">
        <v>32</v>
      </c>
      <c r="P61" s="22">
        <v>118</v>
      </c>
      <c r="Q61" s="22">
        <v>45</v>
      </c>
      <c r="R61" s="22">
        <v>41</v>
      </c>
      <c r="S61" s="22">
        <v>7</v>
      </c>
      <c r="T61" s="22">
        <v>18</v>
      </c>
      <c r="U61" s="22">
        <v>6</v>
      </c>
      <c r="V61" s="42" t="s">
        <v>31</v>
      </c>
      <c r="W61" s="42" t="s">
        <v>31</v>
      </c>
      <c r="X61" s="46">
        <v>12</v>
      </c>
      <c r="Y61" s="51">
        <v>6</v>
      </c>
    </row>
    <row r="62" spans="1:25" ht="14.25">
      <c r="A62" s="17"/>
      <c r="B62" s="5" t="s">
        <v>32</v>
      </c>
      <c r="C62" s="18">
        <v>1675</v>
      </c>
      <c r="D62" s="22">
        <v>17241</v>
      </c>
      <c r="E62" s="22">
        <v>5906</v>
      </c>
      <c r="F62" s="22">
        <v>127</v>
      </c>
      <c r="G62" s="22">
        <v>24</v>
      </c>
      <c r="H62" s="22">
        <v>3670</v>
      </c>
      <c r="I62" s="22">
        <v>1684</v>
      </c>
      <c r="J62" s="22">
        <v>311</v>
      </c>
      <c r="K62" s="22">
        <v>150</v>
      </c>
      <c r="L62" s="22">
        <v>255</v>
      </c>
      <c r="M62" s="22">
        <v>115</v>
      </c>
      <c r="N62" s="22">
        <v>737</v>
      </c>
      <c r="O62" s="22">
        <v>247</v>
      </c>
      <c r="P62" s="22">
        <v>1036</v>
      </c>
      <c r="Q62" s="22">
        <v>467</v>
      </c>
      <c r="R62" s="22">
        <v>1094</v>
      </c>
      <c r="S62" s="22">
        <v>178</v>
      </c>
      <c r="T62" s="22">
        <v>9517</v>
      </c>
      <c r="U62" s="22">
        <v>2830</v>
      </c>
      <c r="V62" s="42" t="s">
        <v>31</v>
      </c>
      <c r="W62" s="42" t="s">
        <v>31</v>
      </c>
      <c r="X62" s="46">
        <v>494</v>
      </c>
      <c r="Y62" s="47">
        <v>211</v>
      </c>
    </row>
    <row r="63" spans="1:25" ht="14.25">
      <c r="A63" s="17"/>
      <c r="B63" s="25" t="s">
        <v>33</v>
      </c>
      <c r="C63" s="26">
        <v>517</v>
      </c>
      <c r="D63" s="27">
        <v>4308</v>
      </c>
      <c r="E63" s="27">
        <v>1287</v>
      </c>
      <c r="F63" s="46">
        <v>25</v>
      </c>
      <c r="G63" s="46">
        <v>7</v>
      </c>
      <c r="H63" s="42" t="s">
        <v>31</v>
      </c>
      <c r="I63" s="42" t="s">
        <v>31</v>
      </c>
      <c r="J63" s="22">
        <v>145</v>
      </c>
      <c r="K63" s="22">
        <v>81</v>
      </c>
      <c r="L63" s="22">
        <v>93</v>
      </c>
      <c r="M63" s="22">
        <v>36</v>
      </c>
      <c r="N63" s="42" t="s">
        <v>31</v>
      </c>
      <c r="O63" s="42" t="s">
        <v>31</v>
      </c>
      <c r="P63" s="22">
        <v>300</v>
      </c>
      <c r="Q63" s="22">
        <v>140</v>
      </c>
      <c r="R63" s="22">
        <v>157</v>
      </c>
      <c r="S63" s="22">
        <v>55</v>
      </c>
      <c r="T63" s="22">
        <v>3514</v>
      </c>
      <c r="U63" s="22">
        <v>934</v>
      </c>
      <c r="V63" s="42" t="s">
        <v>31</v>
      </c>
      <c r="W63" s="42" t="s">
        <v>31</v>
      </c>
      <c r="X63" s="46">
        <v>74</v>
      </c>
      <c r="Y63" s="48">
        <v>34</v>
      </c>
    </row>
    <row r="64" spans="1:25" ht="14.25">
      <c r="A64" s="29"/>
      <c r="B64" s="13" t="s">
        <v>27</v>
      </c>
      <c r="C64" s="30">
        <f aca="true" t="shared" si="6" ref="C64:U64">SUM(C61:C63)</f>
        <v>2482</v>
      </c>
      <c r="D64" s="37">
        <f t="shared" si="6"/>
        <v>22051</v>
      </c>
      <c r="E64" s="37">
        <f t="shared" si="6"/>
        <v>7373</v>
      </c>
      <c r="F64" s="31">
        <f t="shared" si="6"/>
        <v>190</v>
      </c>
      <c r="G64" s="31">
        <f t="shared" si="6"/>
        <v>37</v>
      </c>
      <c r="H64" s="31">
        <f t="shared" si="6"/>
        <v>3778</v>
      </c>
      <c r="I64" s="31">
        <f t="shared" si="6"/>
        <v>1729</v>
      </c>
      <c r="J64" s="31">
        <f t="shared" si="6"/>
        <v>492</v>
      </c>
      <c r="K64" s="31">
        <f t="shared" si="6"/>
        <v>247</v>
      </c>
      <c r="L64" s="31">
        <f t="shared" si="6"/>
        <v>385</v>
      </c>
      <c r="M64" s="31">
        <f t="shared" si="6"/>
        <v>168</v>
      </c>
      <c r="N64" s="31">
        <f t="shared" si="6"/>
        <v>831</v>
      </c>
      <c r="O64" s="31">
        <f t="shared" si="6"/>
        <v>279</v>
      </c>
      <c r="P64" s="31">
        <f t="shared" si="6"/>
        <v>1454</v>
      </c>
      <c r="Q64" s="31">
        <f t="shared" si="6"/>
        <v>652</v>
      </c>
      <c r="R64" s="31">
        <f t="shared" si="6"/>
        <v>1292</v>
      </c>
      <c r="S64" s="31">
        <f t="shared" si="6"/>
        <v>240</v>
      </c>
      <c r="T64" s="31">
        <f t="shared" si="6"/>
        <v>13049</v>
      </c>
      <c r="U64" s="31">
        <f t="shared" si="6"/>
        <v>3770</v>
      </c>
      <c r="V64" s="33" t="s">
        <v>31</v>
      </c>
      <c r="W64" s="34" t="s">
        <v>31</v>
      </c>
      <c r="X64" s="49">
        <f>SUM(X61:X63)</f>
        <v>580</v>
      </c>
      <c r="Y64" s="50">
        <f>SUM(Y61:Y63)</f>
        <v>251</v>
      </c>
    </row>
    <row r="65" spans="1:25" ht="14.25">
      <c r="A65" s="17">
        <v>2010</v>
      </c>
      <c r="B65" s="5" t="s">
        <v>30</v>
      </c>
      <c r="C65" s="18">
        <v>407</v>
      </c>
      <c r="D65" s="38">
        <f aca="true" t="shared" si="7" ref="D65:E67">SUM(F65,H65,J65,L65,N65,P65,R65,T65,X65,V65)</f>
        <v>1713</v>
      </c>
      <c r="E65" s="38">
        <f t="shared" si="7"/>
        <v>787</v>
      </c>
      <c r="F65" s="22">
        <v>28</v>
      </c>
      <c r="G65" s="22">
        <v>3</v>
      </c>
      <c r="H65" s="22">
        <v>109</v>
      </c>
      <c r="I65" s="22">
        <v>40</v>
      </c>
      <c r="J65" s="22">
        <v>37</v>
      </c>
      <c r="K65" s="22">
        <v>15</v>
      </c>
      <c r="L65" s="22">
        <v>29</v>
      </c>
      <c r="M65" s="22">
        <v>11</v>
      </c>
      <c r="N65" s="22">
        <v>103</v>
      </c>
      <c r="O65" s="22">
        <v>22</v>
      </c>
      <c r="P65" s="22">
        <v>112</v>
      </c>
      <c r="Q65" s="22">
        <v>46</v>
      </c>
      <c r="R65" s="22">
        <v>42</v>
      </c>
      <c r="S65" s="22">
        <v>7</v>
      </c>
      <c r="T65" s="22">
        <v>8</v>
      </c>
      <c r="U65" s="22">
        <v>5</v>
      </c>
      <c r="V65" s="22">
        <v>1222</v>
      </c>
      <c r="W65" s="22">
        <v>623</v>
      </c>
      <c r="X65" s="46">
        <v>23</v>
      </c>
      <c r="Y65" s="51">
        <v>15</v>
      </c>
    </row>
    <row r="66" spans="1:25" ht="14.25">
      <c r="A66" s="17" t="s">
        <v>34</v>
      </c>
      <c r="B66" s="5" t="s">
        <v>32</v>
      </c>
      <c r="C66" s="18">
        <v>1699</v>
      </c>
      <c r="D66" s="22">
        <f t="shared" si="7"/>
        <v>18776</v>
      </c>
      <c r="E66" s="22">
        <f t="shared" si="7"/>
        <v>6277</v>
      </c>
      <c r="F66" s="22">
        <v>145</v>
      </c>
      <c r="G66" s="22">
        <v>27</v>
      </c>
      <c r="H66" s="22">
        <v>3645</v>
      </c>
      <c r="I66" s="22">
        <v>1668</v>
      </c>
      <c r="J66" s="22">
        <v>314</v>
      </c>
      <c r="K66" s="22">
        <v>158</v>
      </c>
      <c r="L66" s="22">
        <v>243</v>
      </c>
      <c r="M66" s="22">
        <v>113</v>
      </c>
      <c r="N66" s="22">
        <v>782</v>
      </c>
      <c r="O66" s="22">
        <v>263</v>
      </c>
      <c r="P66" s="22">
        <v>971</v>
      </c>
      <c r="Q66" s="22">
        <v>433</v>
      </c>
      <c r="R66" s="22">
        <v>1318</v>
      </c>
      <c r="S66" s="22">
        <v>220</v>
      </c>
      <c r="T66" s="22">
        <v>10826</v>
      </c>
      <c r="U66" s="22">
        <v>3184</v>
      </c>
      <c r="V66" s="42" t="s">
        <v>31</v>
      </c>
      <c r="W66" s="42" t="s">
        <v>31</v>
      </c>
      <c r="X66" s="46">
        <v>532</v>
      </c>
      <c r="Y66" s="47">
        <v>211</v>
      </c>
    </row>
    <row r="67" spans="1:25" ht="14.25">
      <c r="A67" s="17"/>
      <c r="B67" s="25" t="s">
        <v>33</v>
      </c>
      <c r="C67" s="26">
        <v>565</v>
      </c>
      <c r="D67" s="27">
        <f t="shared" si="7"/>
        <v>4981</v>
      </c>
      <c r="E67" s="27">
        <f t="shared" si="7"/>
        <v>1428</v>
      </c>
      <c r="F67" s="46">
        <v>31</v>
      </c>
      <c r="G67" s="46">
        <v>5</v>
      </c>
      <c r="H67" s="42" t="s">
        <v>31</v>
      </c>
      <c r="I67" s="42" t="s">
        <v>31</v>
      </c>
      <c r="J67" s="22">
        <v>153</v>
      </c>
      <c r="K67" s="22">
        <v>76</v>
      </c>
      <c r="L67" s="22">
        <v>106</v>
      </c>
      <c r="M67" s="22">
        <v>44</v>
      </c>
      <c r="N67" s="42" t="s">
        <v>31</v>
      </c>
      <c r="O67" s="42" t="s">
        <v>31</v>
      </c>
      <c r="P67" s="22">
        <v>333</v>
      </c>
      <c r="Q67" s="22">
        <v>149</v>
      </c>
      <c r="R67" s="22">
        <v>128</v>
      </c>
      <c r="S67" s="22">
        <v>35</v>
      </c>
      <c r="T67" s="22">
        <v>4149</v>
      </c>
      <c r="U67" s="22">
        <v>1077</v>
      </c>
      <c r="V67" s="42" t="s">
        <v>31</v>
      </c>
      <c r="W67" s="42" t="s">
        <v>31</v>
      </c>
      <c r="X67" s="46">
        <v>81</v>
      </c>
      <c r="Y67" s="48">
        <v>42</v>
      </c>
    </row>
    <row r="68" spans="1:25" ht="14.25">
      <c r="A68" s="29"/>
      <c r="B68" s="13" t="s">
        <v>27</v>
      </c>
      <c r="C68" s="30">
        <f aca="true" t="shared" si="8" ref="C68:Y68">SUM(C65:C67)</f>
        <v>2671</v>
      </c>
      <c r="D68" s="37">
        <f t="shared" si="8"/>
        <v>25470</v>
      </c>
      <c r="E68" s="37">
        <f t="shared" si="8"/>
        <v>8492</v>
      </c>
      <c r="F68" s="31">
        <f t="shared" si="8"/>
        <v>204</v>
      </c>
      <c r="G68" s="31">
        <f t="shared" si="8"/>
        <v>35</v>
      </c>
      <c r="H68" s="31">
        <f t="shared" si="8"/>
        <v>3754</v>
      </c>
      <c r="I68" s="31">
        <f t="shared" si="8"/>
        <v>1708</v>
      </c>
      <c r="J68" s="31">
        <f t="shared" si="8"/>
        <v>504</v>
      </c>
      <c r="K68" s="31">
        <f t="shared" si="8"/>
        <v>249</v>
      </c>
      <c r="L68" s="31">
        <f t="shared" si="8"/>
        <v>378</v>
      </c>
      <c r="M68" s="31">
        <f t="shared" si="8"/>
        <v>168</v>
      </c>
      <c r="N68" s="31">
        <f t="shared" si="8"/>
        <v>885</v>
      </c>
      <c r="O68" s="31">
        <f t="shared" si="8"/>
        <v>285</v>
      </c>
      <c r="P68" s="31">
        <f t="shared" si="8"/>
        <v>1416</v>
      </c>
      <c r="Q68" s="31">
        <f t="shared" si="8"/>
        <v>628</v>
      </c>
      <c r="R68" s="31">
        <f t="shared" si="8"/>
        <v>1488</v>
      </c>
      <c r="S68" s="31">
        <f t="shared" si="8"/>
        <v>262</v>
      </c>
      <c r="T68" s="31">
        <f t="shared" si="8"/>
        <v>14983</v>
      </c>
      <c r="U68" s="31">
        <f t="shared" si="8"/>
        <v>4266</v>
      </c>
      <c r="V68" s="31">
        <f t="shared" si="8"/>
        <v>1222</v>
      </c>
      <c r="W68" s="31">
        <f t="shared" si="8"/>
        <v>623</v>
      </c>
      <c r="X68" s="49">
        <f t="shared" si="8"/>
        <v>636</v>
      </c>
      <c r="Y68" s="50">
        <f t="shared" si="8"/>
        <v>268</v>
      </c>
    </row>
    <row r="69" spans="1:25" ht="14.25">
      <c r="A69" s="17">
        <v>2011</v>
      </c>
      <c r="B69" s="5" t="s">
        <v>30</v>
      </c>
      <c r="C69" s="18">
        <v>328</v>
      </c>
      <c r="D69" s="38">
        <f aca="true" t="shared" si="9" ref="D69:E71">SUM(F69,H69,J69,L69,N69,P69,R69,T69,X69,V69)</f>
        <v>518</v>
      </c>
      <c r="E69" s="38">
        <f t="shared" si="9"/>
        <v>171</v>
      </c>
      <c r="F69" s="22">
        <v>44</v>
      </c>
      <c r="G69" s="22">
        <v>6</v>
      </c>
      <c r="H69" s="22">
        <v>117</v>
      </c>
      <c r="I69" s="22">
        <v>49</v>
      </c>
      <c r="J69" s="22">
        <v>34</v>
      </c>
      <c r="K69" s="22">
        <v>8</v>
      </c>
      <c r="L69" s="22">
        <v>36</v>
      </c>
      <c r="M69" s="22">
        <v>15</v>
      </c>
      <c r="N69" s="22">
        <v>116</v>
      </c>
      <c r="O69" s="22">
        <v>25</v>
      </c>
      <c r="P69" s="22">
        <v>116</v>
      </c>
      <c r="Q69" s="22">
        <v>55</v>
      </c>
      <c r="R69" s="22">
        <v>39</v>
      </c>
      <c r="S69" s="22">
        <v>7</v>
      </c>
      <c r="T69" s="22">
        <v>11</v>
      </c>
      <c r="U69" s="22">
        <v>4</v>
      </c>
      <c r="V69" s="42" t="s">
        <v>31</v>
      </c>
      <c r="W69" s="42" t="s">
        <v>31</v>
      </c>
      <c r="X69" s="46">
        <v>5</v>
      </c>
      <c r="Y69" s="51">
        <v>2</v>
      </c>
    </row>
    <row r="70" spans="1:25" ht="14.25">
      <c r="A70" s="17"/>
      <c r="B70" s="5" t="s">
        <v>32</v>
      </c>
      <c r="C70" s="18">
        <v>1719</v>
      </c>
      <c r="D70" s="22">
        <f t="shared" si="9"/>
        <v>20534</v>
      </c>
      <c r="E70" s="22">
        <f t="shared" si="9"/>
        <v>6770</v>
      </c>
      <c r="F70" s="22">
        <v>189</v>
      </c>
      <c r="G70" s="22">
        <v>30</v>
      </c>
      <c r="H70" s="22">
        <v>3743</v>
      </c>
      <c r="I70" s="22">
        <v>1706</v>
      </c>
      <c r="J70" s="22">
        <v>330</v>
      </c>
      <c r="K70" s="22">
        <v>163</v>
      </c>
      <c r="L70" s="22">
        <v>244</v>
      </c>
      <c r="M70" s="22">
        <v>113</v>
      </c>
      <c r="N70" s="22">
        <v>906</v>
      </c>
      <c r="O70" s="22">
        <v>297</v>
      </c>
      <c r="P70" s="22">
        <v>930</v>
      </c>
      <c r="Q70" s="22">
        <v>402</v>
      </c>
      <c r="R70" s="22">
        <v>1488</v>
      </c>
      <c r="S70" s="22">
        <v>277</v>
      </c>
      <c r="T70" s="22">
        <v>12057</v>
      </c>
      <c r="U70" s="22">
        <v>3533</v>
      </c>
      <c r="V70" s="42" t="s">
        <v>31</v>
      </c>
      <c r="W70" s="42" t="s">
        <v>31</v>
      </c>
      <c r="X70" s="46">
        <v>647</v>
      </c>
      <c r="Y70" s="47">
        <v>249</v>
      </c>
    </row>
    <row r="71" spans="1:25" ht="14.25">
      <c r="A71" s="17"/>
      <c r="B71" s="25" t="s">
        <v>33</v>
      </c>
      <c r="C71" s="26">
        <v>545</v>
      </c>
      <c r="D71" s="27">
        <f t="shared" si="9"/>
        <v>5578</v>
      </c>
      <c r="E71" s="27">
        <f t="shared" si="9"/>
        <v>1613</v>
      </c>
      <c r="F71" s="46">
        <v>41</v>
      </c>
      <c r="G71" s="46">
        <v>6</v>
      </c>
      <c r="H71" s="42" t="s">
        <v>31</v>
      </c>
      <c r="I71" s="42" t="s">
        <v>31</v>
      </c>
      <c r="J71" s="22">
        <v>144</v>
      </c>
      <c r="K71" s="22">
        <v>70</v>
      </c>
      <c r="L71" s="22">
        <v>107</v>
      </c>
      <c r="M71" s="22">
        <v>43</v>
      </c>
      <c r="N71" s="42" t="s">
        <v>31</v>
      </c>
      <c r="O71" s="42" t="s">
        <v>31</v>
      </c>
      <c r="P71" s="22">
        <v>342</v>
      </c>
      <c r="Q71" s="22">
        <v>155</v>
      </c>
      <c r="R71" s="22">
        <v>147</v>
      </c>
      <c r="S71" s="22">
        <v>39</v>
      </c>
      <c r="T71" s="22">
        <v>4694</v>
      </c>
      <c r="U71" s="22">
        <v>1254</v>
      </c>
      <c r="V71" s="42" t="s">
        <v>31</v>
      </c>
      <c r="W71" s="42" t="s">
        <v>31</v>
      </c>
      <c r="X71" s="46">
        <v>103</v>
      </c>
      <c r="Y71" s="48">
        <v>46</v>
      </c>
    </row>
    <row r="72" spans="1:25" ht="14.25">
      <c r="A72" s="29"/>
      <c r="B72" s="13" t="s">
        <v>27</v>
      </c>
      <c r="C72" s="30">
        <f aca="true" t="shared" si="10" ref="C72:U72">SUM(C69:C71)</f>
        <v>2592</v>
      </c>
      <c r="D72" s="37">
        <f t="shared" si="10"/>
        <v>26630</v>
      </c>
      <c r="E72" s="37">
        <f t="shared" si="10"/>
        <v>8554</v>
      </c>
      <c r="F72" s="31">
        <f t="shared" si="10"/>
        <v>274</v>
      </c>
      <c r="G72" s="31">
        <f t="shared" si="10"/>
        <v>42</v>
      </c>
      <c r="H72" s="31">
        <f t="shared" si="10"/>
        <v>3860</v>
      </c>
      <c r="I72" s="31">
        <f t="shared" si="10"/>
        <v>1755</v>
      </c>
      <c r="J72" s="31">
        <f t="shared" si="10"/>
        <v>508</v>
      </c>
      <c r="K72" s="31">
        <f t="shared" si="10"/>
        <v>241</v>
      </c>
      <c r="L72" s="31">
        <f t="shared" si="10"/>
        <v>387</v>
      </c>
      <c r="M72" s="31">
        <f t="shared" si="10"/>
        <v>171</v>
      </c>
      <c r="N72" s="31">
        <f t="shared" si="10"/>
        <v>1022</v>
      </c>
      <c r="O72" s="31">
        <f t="shared" si="10"/>
        <v>322</v>
      </c>
      <c r="P72" s="31">
        <f t="shared" si="10"/>
        <v>1388</v>
      </c>
      <c r="Q72" s="31">
        <f t="shared" si="10"/>
        <v>612</v>
      </c>
      <c r="R72" s="31">
        <f t="shared" si="10"/>
        <v>1674</v>
      </c>
      <c r="S72" s="31">
        <f t="shared" si="10"/>
        <v>323</v>
      </c>
      <c r="T72" s="31">
        <f t="shared" si="10"/>
        <v>16762</v>
      </c>
      <c r="U72" s="31">
        <f t="shared" si="10"/>
        <v>4791</v>
      </c>
      <c r="V72" s="33" t="s">
        <v>31</v>
      </c>
      <c r="W72" s="34" t="s">
        <v>31</v>
      </c>
      <c r="X72" s="49">
        <f>SUM(X69:X71)</f>
        <v>755</v>
      </c>
      <c r="Y72" s="50">
        <f>SUM(Y69:Y71)</f>
        <v>297</v>
      </c>
    </row>
    <row r="73" spans="1:25" ht="14.25">
      <c r="A73" s="17">
        <v>2012</v>
      </c>
      <c r="B73" s="5" t="s">
        <v>30</v>
      </c>
      <c r="C73" s="18">
        <v>304</v>
      </c>
      <c r="D73" s="38">
        <f aca="true" t="shared" si="11" ref="D73:E75">SUM(F73,H73,J73,L73,N73,P73,R73,T73,X73,V73)</f>
        <v>481</v>
      </c>
      <c r="E73" s="38">
        <f t="shared" si="11"/>
        <v>172</v>
      </c>
      <c r="F73" s="22">
        <v>46</v>
      </c>
      <c r="G73" s="22">
        <v>7</v>
      </c>
      <c r="H73" s="22">
        <v>90</v>
      </c>
      <c r="I73" s="22">
        <v>43</v>
      </c>
      <c r="J73" s="22">
        <v>37</v>
      </c>
      <c r="K73" s="22">
        <v>13</v>
      </c>
      <c r="L73" s="22">
        <v>34</v>
      </c>
      <c r="M73" s="22">
        <v>13</v>
      </c>
      <c r="N73" s="22">
        <v>113</v>
      </c>
      <c r="O73" s="22">
        <v>29</v>
      </c>
      <c r="P73" s="22">
        <v>104</v>
      </c>
      <c r="Q73" s="22">
        <v>56</v>
      </c>
      <c r="R73" s="22">
        <v>42</v>
      </c>
      <c r="S73" s="22">
        <v>4</v>
      </c>
      <c r="T73" s="22">
        <v>9</v>
      </c>
      <c r="U73" s="22">
        <v>3</v>
      </c>
      <c r="V73" s="42" t="s">
        <v>31</v>
      </c>
      <c r="W73" s="42" t="s">
        <v>31</v>
      </c>
      <c r="X73" s="46">
        <v>6</v>
      </c>
      <c r="Y73" s="51">
        <v>4</v>
      </c>
    </row>
    <row r="74" spans="1:25" ht="14.25">
      <c r="A74" s="17"/>
      <c r="B74" s="5" t="s">
        <v>32</v>
      </c>
      <c r="C74" s="18">
        <v>1737</v>
      </c>
      <c r="D74" s="22">
        <f t="shared" si="11"/>
        <v>21754</v>
      </c>
      <c r="E74" s="22">
        <f t="shared" si="11"/>
        <v>7215</v>
      </c>
      <c r="F74" s="22">
        <v>233</v>
      </c>
      <c r="G74" s="22">
        <v>27</v>
      </c>
      <c r="H74" s="22">
        <v>3563</v>
      </c>
      <c r="I74" s="22">
        <v>1669</v>
      </c>
      <c r="J74" s="22">
        <v>330</v>
      </c>
      <c r="K74" s="22">
        <v>164</v>
      </c>
      <c r="L74" s="22">
        <v>259</v>
      </c>
      <c r="M74" s="22">
        <v>117</v>
      </c>
      <c r="N74" s="22">
        <v>999</v>
      </c>
      <c r="O74" s="22">
        <v>322</v>
      </c>
      <c r="P74" s="22">
        <v>664</v>
      </c>
      <c r="Q74" s="22">
        <v>285</v>
      </c>
      <c r="R74" s="22">
        <v>820</v>
      </c>
      <c r="S74" s="22">
        <v>123</v>
      </c>
      <c r="T74" s="22">
        <v>11695</v>
      </c>
      <c r="U74" s="22">
        <v>3555</v>
      </c>
      <c r="V74" s="22">
        <v>2477</v>
      </c>
      <c r="W74" s="22">
        <v>691</v>
      </c>
      <c r="X74" s="46">
        <v>714</v>
      </c>
      <c r="Y74" s="47">
        <v>262</v>
      </c>
    </row>
    <row r="75" spans="1:25" ht="14.25">
      <c r="A75" s="17"/>
      <c r="B75" s="25" t="s">
        <v>33</v>
      </c>
      <c r="C75" s="26">
        <v>508</v>
      </c>
      <c r="D75" s="27">
        <f t="shared" si="11"/>
        <v>6221</v>
      </c>
      <c r="E75" s="27">
        <f t="shared" si="11"/>
        <v>1791</v>
      </c>
      <c r="F75" s="46">
        <v>48</v>
      </c>
      <c r="G75" s="46">
        <v>8</v>
      </c>
      <c r="H75" s="42" t="s">
        <v>31</v>
      </c>
      <c r="I75" s="42" t="s">
        <v>31</v>
      </c>
      <c r="J75" s="22">
        <v>142</v>
      </c>
      <c r="K75" s="22">
        <v>66</v>
      </c>
      <c r="L75" s="22">
        <v>112</v>
      </c>
      <c r="M75" s="22">
        <v>55</v>
      </c>
      <c r="N75" s="42" t="s">
        <v>31</v>
      </c>
      <c r="O75" s="42" t="s">
        <v>31</v>
      </c>
      <c r="P75" s="22">
        <v>348</v>
      </c>
      <c r="Q75" s="22">
        <v>160</v>
      </c>
      <c r="R75" s="22">
        <v>169</v>
      </c>
      <c r="S75" s="22">
        <v>46</v>
      </c>
      <c r="T75" s="22">
        <v>5277</v>
      </c>
      <c r="U75" s="22">
        <v>1406</v>
      </c>
      <c r="V75" s="42" t="s">
        <v>31</v>
      </c>
      <c r="W75" s="42" t="s">
        <v>31</v>
      </c>
      <c r="X75" s="46">
        <v>125</v>
      </c>
      <c r="Y75" s="48">
        <v>50</v>
      </c>
    </row>
    <row r="76" spans="1:25" ht="14.25">
      <c r="A76" s="29"/>
      <c r="B76" s="13" t="s">
        <v>27</v>
      </c>
      <c r="C76" s="30">
        <f aca="true" t="shared" si="12" ref="C76:U76">SUM(C73:C75)</f>
        <v>2549</v>
      </c>
      <c r="D76" s="37">
        <f t="shared" si="12"/>
        <v>28456</v>
      </c>
      <c r="E76" s="37">
        <f t="shared" si="12"/>
        <v>9178</v>
      </c>
      <c r="F76" s="31">
        <f t="shared" si="12"/>
        <v>327</v>
      </c>
      <c r="G76" s="31">
        <f t="shared" si="12"/>
        <v>42</v>
      </c>
      <c r="H76" s="31">
        <f t="shared" si="12"/>
        <v>3653</v>
      </c>
      <c r="I76" s="31">
        <f t="shared" si="12"/>
        <v>1712</v>
      </c>
      <c r="J76" s="31">
        <f t="shared" si="12"/>
        <v>509</v>
      </c>
      <c r="K76" s="31">
        <f t="shared" si="12"/>
        <v>243</v>
      </c>
      <c r="L76" s="31">
        <f t="shared" si="12"/>
        <v>405</v>
      </c>
      <c r="M76" s="31">
        <f t="shared" si="12"/>
        <v>185</v>
      </c>
      <c r="N76" s="31">
        <f t="shared" si="12"/>
        <v>1112</v>
      </c>
      <c r="O76" s="31">
        <f t="shared" si="12"/>
        <v>351</v>
      </c>
      <c r="P76" s="31">
        <f t="shared" si="12"/>
        <v>1116</v>
      </c>
      <c r="Q76" s="31">
        <f t="shared" si="12"/>
        <v>501</v>
      </c>
      <c r="R76" s="31">
        <f t="shared" si="12"/>
        <v>1031</v>
      </c>
      <c r="S76" s="31">
        <f t="shared" si="12"/>
        <v>173</v>
      </c>
      <c r="T76" s="31">
        <f t="shared" si="12"/>
        <v>16981</v>
      </c>
      <c r="U76" s="31">
        <f t="shared" si="12"/>
        <v>4964</v>
      </c>
      <c r="V76" s="33" t="s">
        <v>31</v>
      </c>
      <c r="W76" s="34" t="s">
        <v>31</v>
      </c>
      <c r="X76" s="49">
        <f>SUM(X73:X75)</f>
        <v>845</v>
      </c>
      <c r="Y76" s="50">
        <f>SUM(Y73:Y75)</f>
        <v>316</v>
      </c>
    </row>
    <row r="77" spans="1:25" ht="14.25">
      <c r="A77" s="17">
        <v>2013</v>
      </c>
      <c r="B77" s="5" t="s">
        <v>30</v>
      </c>
      <c r="C77" s="18">
        <v>335</v>
      </c>
      <c r="D77" s="38">
        <f aca="true" t="shared" si="13" ref="D77:E79">SUM(F77,H77,J77,L77,N77,P77,R77,T77,X77,V77)</f>
        <v>516</v>
      </c>
      <c r="E77" s="38">
        <f t="shared" si="13"/>
        <v>191</v>
      </c>
      <c r="F77" s="22">
        <v>52</v>
      </c>
      <c r="G77" s="22">
        <v>10</v>
      </c>
      <c r="H77" s="22">
        <v>111</v>
      </c>
      <c r="I77" s="22">
        <v>47</v>
      </c>
      <c r="J77" s="22">
        <v>34</v>
      </c>
      <c r="K77" s="22">
        <v>16</v>
      </c>
      <c r="L77" s="22">
        <v>30</v>
      </c>
      <c r="M77" s="22">
        <v>15</v>
      </c>
      <c r="N77" s="22">
        <v>115</v>
      </c>
      <c r="O77" s="22">
        <v>36</v>
      </c>
      <c r="P77" s="22">
        <v>109</v>
      </c>
      <c r="Q77" s="22">
        <v>55</v>
      </c>
      <c r="R77" s="22">
        <v>49</v>
      </c>
      <c r="S77" s="22">
        <v>7</v>
      </c>
      <c r="T77" s="22">
        <v>13</v>
      </c>
      <c r="U77" s="22">
        <v>4</v>
      </c>
      <c r="V77" s="42" t="s">
        <v>31</v>
      </c>
      <c r="W77" s="42" t="s">
        <v>31</v>
      </c>
      <c r="X77" s="46">
        <v>3</v>
      </c>
      <c r="Y77" s="51">
        <v>1</v>
      </c>
    </row>
    <row r="78" spans="1:25" ht="14.25">
      <c r="A78" s="17"/>
      <c r="B78" s="5" t="s">
        <v>32</v>
      </c>
      <c r="C78" s="18">
        <v>1748</v>
      </c>
      <c r="D78" s="22">
        <f t="shared" si="13"/>
        <v>23280</v>
      </c>
      <c r="E78" s="22">
        <f t="shared" si="13"/>
        <v>7704</v>
      </c>
      <c r="F78" s="22">
        <v>301</v>
      </c>
      <c r="G78" s="22">
        <v>37</v>
      </c>
      <c r="H78" s="22">
        <v>3523</v>
      </c>
      <c r="I78" s="22">
        <v>1622</v>
      </c>
      <c r="J78" s="22">
        <v>350</v>
      </c>
      <c r="K78" s="22">
        <v>173</v>
      </c>
      <c r="L78" s="22">
        <v>266</v>
      </c>
      <c r="M78" s="22">
        <v>128</v>
      </c>
      <c r="N78" s="22">
        <v>1200</v>
      </c>
      <c r="O78" s="22">
        <v>382</v>
      </c>
      <c r="P78" s="22">
        <v>637</v>
      </c>
      <c r="Q78" s="22">
        <v>279</v>
      </c>
      <c r="R78" s="22">
        <v>764</v>
      </c>
      <c r="S78" s="22">
        <v>120</v>
      </c>
      <c r="T78" s="22">
        <v>12284</v>
      </c>
      <c r="U78" s="22">
        <v>3825</v>
      </c>
      <c r="V78" s="22">
        <v>3251</v>
      </c>
      <c r="W78" s="22">
        <v>872</v>
      </c>
      <c r="X78" s="46">
        <v>704</v>
      </c>
      <c r="Y78" s="47">
        <v>266</v>
      </c>
    </row>
    <row r="79" spans="1:25" ht="14.25">
      <c r="A79" s="17"/>
      <c r="B79" s="25" t="s">
        <v>33</v>
      </c>
      <c r="C79" s="26">
        <v>564</v>
      </c>
      <c r="D79" s="27">
        <f t="shared" si="13"/>
        <v>7006</v>
      </c>
      <c r="E79" s="27">
        <f t="shared" si="13"/>
        <v>2021</v>
      </c>
      <c r="F79" s="46">
        <v>64</v>
      </c>
      <c r="G79" s="46">
        <v>10</v>
      </c>
      <c r="H79" s="42" t="s">
        <v>31</v>
      </c>
      <c r="I79" s="42" t="s">
        <v>31</v>
      </c>
      <c r="J79" s="22">
        <v>138</v>
      </c>
      <c r="K79" s="22">
        <v>70</v>
      </c>
      <c r="L79" s="22">
        <v>105</v>
      </c>
      <c r="M79" s="22">
        <v>48</v>
      </c>
      <c r="N79" s="42" t="s">
        <v>31</v>
      </c>
      <c r="O79" s="42" t="s">
        <v>31</v>
      </c>
      <c r="P79" s="22">
        <v>358</v>
      </c>
      <c r="Q79" s="22">
        <v>164</v>
      </c>
      <c r="R79" s="22">
        <v>309</v>
      </c>
      <c r="S79" s="22">
        <v>81</v>
      </c>
      <c r="T79" s="22">
        <v>5913</v>
      </c>
      <c r="U79" s="22">
        <v>1597</v>
      </c>
      <c r="V79" s="42" t="s">
        <v>31</v>
      </c>
      <c r="W79" s="42" t="s">
        <v>31</v>
      </c>
      <c r="X79" s="46">
        <v>119</v>
      </c>
      <c r="Y79" s="48">
        <v>51</v>
      </c>
    </row>
    <row r="80" spans="1:25" ht="14.25">
      <c r="A80" s="29"/>
      <c r="B80" s="13" t="s">
        <v>27</v>
      </c>
      <c r="C80" s="30">
        <f aca="true" t="shared" si="14" ref="C80:Y80">SUM(C77:C79)</f>
        <v>2647</v>
      </c>
      <c r="D80" s="37">
        <f t="shared" si="14"/>
        <v>30802</v>
      </c>
      <c r="E80" s="37">
        <f t="shared" si="14"/>
        <v>9916</v>
      </c>
      <c r="F80" s="31">
        <f t="shared" si="14"/>
        <v>417</v>
      </c>
      <c r="G80" s="31">
        <f t="shared" si="14"/>
        <v>57</v>
      </c>
      <c r="H80" s="31">
        <f t="shared" si="14"/>
        <v>3634</v>
      </c>
      <c r="I80" s="31">
        <f t="shared" si="14"/>
        <v>1669</v>
      </c>
      <c r="J80" s="31">
        <f t="shared" si="14"/>
        <v>522</v>
      </c>
      <c r="K80" s="31">
        <f t="shared" si="14"/>
        <v>259</v>
      </c>
      <c r="L80" s="31">
        <f t="shared" si="14"/>
        <v>401</v>
      </c>
      <c r="M80" s="31">
        <f t="shared" si="14"/>
        <v>191</v>
      </c>
      <c r="N80" s="31">
        <f t="shared" si="14"/>
        <v>1315</v>
      </c>
      <c r="O80" s="31">
        <f t="shared" si="14"/>
        <v>418</v>
      </c>
      <c r="P80" s="31">
        <f t="shared" si="14"/>
        <v>1104</v>
      </c>
      <c r="Q80" s="31">
        <f t="shared" si="14"/>
        <v>498</v>
      </c>
      <c r="R80" s="31">
        <f t="shared" si="14"/>
        <v>1122</v>
      </c>
      <c r="S80" s="31">
        <f t="shared" si="14"/>
        <v>208</v>
      </c>
      <c r="T80" s="31">
        <f t="shared" si="14"/>
        <v>18210</v>
      </c>
      <c r="U80" s="31">
        <f t="shared" si="14"/>
        <v>5426</v>
      </c>
      <c r="V80" s="31">
        <f t="shared" si="14"/>
        <v>3251</v>
      </c>
      <c r="W80" s="31">
        <f t="shared" si="14"/>
        <v>872</v>
      </c>
      <c r="X80" s="49">
        <f t="shared" si="14"/>
        <v>826</v>
      </c>
      <c r="Y80" s="50">
        <f t="shared" si="14"/>
        <v>318</v>
      </c>
    </row>
    <row r="81" spans="1:25" ht="14.25">
      <c r="A81" s="17">
        <v>2014</v>
      </c>
      <c r="B81" s="5" t="s">
        <v>30</v>
      </c>
      <c r="C81" s="18">
        <v>358</v>
      </c>
      <c r="D81" s="38">
        <f aca="true" t="shared" si="15" ref="D81:E83">SUM(F81,H81,J81,L81,N81,P81,R81,T81,X81,V81)</f>
        <v>602</v>
      </c>
      <c r="E81" s="38">
        <f t="shared" si="15"/>
        <v>228</v>
      </c>
      <c r="F81" s="22">
        <v>56</v>
      </c>
      <c r="G81" s="22">
        <v>11</v>
      </c>
      <c r="H81" s="22">
        <v>98</v>
      </c>
      <c r="I81" s="22">
        <v>44</v>
      </c>
      <c r="J81" s="22">
        <v>42</v>
      </c>
      <c r="K81" s="22">
        <v>23</v>
      </c>
      <c r="L81" s="22">
        <v>49</v>
      </c>
      <c r="M81" s="22">
        <v>26</v>
      </c>
      <c r="N81" s="22">
        <v>115</v>
      </c>
      <c r="O81" s="22">
        <v>35</v>
      </c>
      <c r="P81" s="22">
        <v>84</v>
      </c>
      <c r="Q81" s="22">
        <v>36</v>
      </c>
      <c r="R81" s="22">
        <v>34</v>
      </c>
      <c r="S81" s="22">
        <v>5</v>
      </c>
      <c r="T81" s="22">
        <v>2</v>
      </c>
      <c r="U81" s="22">
        <v>0</v>
      </c>
      <c r="V81" s="22">
        <v>99</v>
      </c>
      <c r="W81" s="22">
        <v>37</v>
      </c>
      <c r="X81" s="46">
        <v>23</v>
      </c>
      <c r="Y81" s="51">
        <v>11</v>
      </c>
    </row>
    <row r="82" spans="1:25" ht="14.25">
      <c r="A82" s="17"/>
      <c r="B82" s="5" t="s">
        <v>32</v>
      </c>
      <c r="C82" s="18">
        <v>1757</v>
      </c>
      <c r="D82" s="22">
        <f t="shared" si="15"/>
        <v>26363</v>
      </c>
      <c r="E82" s="22">
        <f t="shared" si="15"/>
        <v>8665</v>
      </c>
      <c r="F82" s="22">
        <v>406</v>
      </c>
      <c r="G82" s="22">
        <v>54</v>
      </c>
      <c r="H82" s="22">
        <v>3652</v>
      </c>
      <c r="I82" s="22">
        <v>1694</v>
      </c>
      <c r="J82" s="22">
        <v>358</v>
      </c>
      <c r="K82" s="22">
        <v>170</v>
      </c>
      <c r="L82" s="22">
        <v>269</v>
      </c>
      <c r="M82" s="22">
        <v>124</v>
      </c>
      <c r="N82" s="22">
        <v>1448</v>
      </c>
      <c r="O82" s="22">
        <v>439</v>
      </c>
      <c r="P82" s="22">
        <v>590</v>
      </c>
      <c r="Q82" s="22">
        <v>264</v>
      </c>
      <c r="R82" s="22">
        <v>778</v>
      </c>
      <c r="S82" s="22">
        <v>132</v>
      </c>
      <c r="T82" s="22">
        <v>13765</v>
      </c>
      <c r="U82" s="22">
        <v>4379</v>
      </c>
      <c r="V82" s="22">
        <v>4177</v>
      </c>
      <c r="W82" s="22">
        <v>1103</v>
      </c>
      <c r="X82" s="46">
        <v>920</v>
      </c>
      <c r="Y82" s="47">
        <v>306</v>
      </c>
    </row>
    <row r="83" spans="1:25" ht="14.25">
      <c r="A83" s="17"/>
      <c r="B83" s="25" t="s">
        <v>33</v>
      </c>
      <c r="C83" s="26">
        <v>567</v>
      </c>
      <c r="D83" s="27">
        <f t="shared" si="15"/>
        <v>7817</v>
      </c>
      <c r="E83" s="27">
        <f t="shared" si="15"/>
        <v>2248</v>
      </c>
      <c r="F83" s="46">
        <v>79</v>
      </c>
      <c r="G83" s="46">
        <v>12</v>
      </c>
      <c r="H83" s="42" t="s">
        <v>31</v>
      </c>
      <c r="I83" s="42" t="s">
        <v>31</v>
      </c>
      <c r="J83" s="22">
        <v>165</v>
      </c>
      <c r="K83" s="22">
        <v>78</v>
      </c>
      <c r="L83" s="22">
        <v>178</v>
      </c>
      <c r="M83" s="22">
        <v>67</v>
      </c>
      <c r="N83" s="42" t="s">
        <v>31</v>
      </c>
      <c r="O83" s="42" t="s">
        <v>31</v>
      </c>
      <c r="P83" s="22">
        <v>333</v>
      </c>
      <c r="Q83" s="22">
        <v>153</v>
      </c>
      <c r="R83" s="22">
        <v>300</v>
      </c>
      <c r="S83" s="22">
        <v>89</v>
      </c>
      <c r="T83" s="22">
        <v>5985</v>
      </c>
      <c r="U83" s="22">
        <v>1618</v>
      </c>
      <c r="V83" s="22">
        <v>620</v>
      </c>
      <c r="W83" s="22">
        <v>172</v>
      </c>
      <c r="X83" s="46">
        <v>157</v>
      </c>
      <c r="Y83" s="48">
        <v>59</v>
      </c>
    </row>
    <row r="84" spans="1:25" ht="14.25">
      <c r="A84" s="29"/>
      <c r="B84" s="13" t="s">
        <v>27</v>
      </c>
      <c r="C84" s="30">
        <f aca="true" t="shared" si="16" ref="C84:Y84">SUM(C81:C83)</f>
        <v>2682</v>
      </c>
      <c r="D84" s="37">
        <f t="shared" si="16"/>
        <v>34782</v>
      </c>
      <c r="E84" s="37">
        <f t="shared" si="16"/>
        <v>11141</v>
      </c>
      <c r="F84" s="31">
        <f t="shared" si="16"/>
        <v>541</v>
      </c>
      <c r="G84" s="31">
        <f t="shared" si="16"/>
        <v>77</v>
      </c>
      <c r="H84" s="31">
        <f t="shared" si="16"/>
        <v>3750</v>
      </c>
      <c r="I84" s="31">
        <f t="shared" si="16"/>
        <v>1738</v>
      </c>
      <c r="J84" s="31">
        <f t="shared" si="16"/>
        <v>565</v>
      </c>
      <c r="K84" s="31">
        <f t="shared" si="16"/>
        <v>271</v>
      </c>
      <c r="L84" s="31">
        <f t="shared" si="16"/>
        <v>496</v>
      </c>
      <c r="M84" s="31">
        <f t="shared" si="16"/>
        <v>217</v>
      </c>
      <c r="N84" s="31">
        <f t="shared" si="16"/>
        <v>1563</v>
      </c>
      <c r="O84" s="31">
        <f t="shared" si="16"/>
        <v>474</v>
      </c>
      <c r="P84" s="31">
        <f t="shared" si="16"/>
        <v>1007</v>
      </c>
      <c r="Q84" s="31">
        <f t="shared" si="16"/>
        <v>453</v>
      </c>
      <c r="R84" s="31">
        <f t="shared" si="16"/>
        <v>1112</v>
      </c>
      <c r="S84" s="31">
        <f t="shared" si="16"/>
        <v>226</v>
      </c>
      <c r="T84" s="31">
        <f t="shared" si="16"/>
        <v>19752</v>
      </c>
      <c r="U84" s="31">
        <f t="shared" si="16"/>
        <v>5997</v>
      </c>
      <c r="V84" s="31">
        <f t="shared" si="16"/>
        <v>4896</v>
      </c>
      <c r="W84" s="31">
        <f t="shared" si="16"/>
        <v>1312</v>
      </c>
      <c r="X84" s="49">
        <f t="shared" si="16"/>
        <v>1100</v>
      </c>
      <c r="Y84" s="50">
        <f t="shared" si="16"/>
        <v>376</v>
      </c>
    </row>
    <row r="85" spans="1:25" ht="14.25">
      <c r="A85" s="17">
        <v>2015</v>
      </c>
      <c r="B85" s="5" t="s">
        <v>30</v>
      </c>
      <c r="C85" s="18">
        <v>360</v>
      </c>
      <c r="D85" s="38">
        <f aca="true" t="shared" si="17" ref="D85:E87">SUM(F85,H85,J85,L85,N85,P85,R85,T85,V85,X85)</f>
        <v>597</v>
      </c>
      <c r="E85" s="38">
        <f t="shared" si="17"/>
        <v>228</v>
      </c>
      <c r="F85" s="22">
        <v>69</v>
      </c>
      <c r="G85" s="22">
        <v>17</v>
      </c>
      <c r="H85" s="22">
        <v>71</v>
      </c>
      <c r="I85" s="22">
        <v>37</v>
      </c>
      <c r="J85" s="22">
        <v>41</v>
      </c>
      <c r="K85" s="22">
        <v>14</v>
      </c>
      <c r="L85" s="22">
        <v>36</v>
      </c>
      <c r="M85" s="22">
        <v>18</v>
      </c>
      <c r="N85" s="22">
        <v>145</v>
      </c>
      <c r="O85" s="22">
        <v>49</v>
      </c>
      <c r="P85" s="22">
        <v>66</v>
      </c>
      <c r="Q85" s="22">
        <v>34</v>
      </c>
      <c r="R85" s="22">
        <v>28</v>
      </c>
      <c r="S85" s="22">
        <v>4</v>
      </c>
      <c r="T85" s="22">
        <v>6</v>
      </c>
      <c r="U85" s="22">
        <v>1</v>
      </c>
      <c r="V85" s="22">
        <v>130</v>
      </c>
      <c r="W85" s="22">
        <v>51</v>
      </c>
      <c r="X85" s="46">
        <v>5</v>
      </c>
      <c r="Y85" s="51">
        <v>3</v>
      </c>
    </row>
    <row r="86" spans="1:25" ht="14.25">
      <c r="A86" s="17"/>
      <c r="B86" s="5" t="s">
        <v>32</v>
      </c>
      <c r="C86" s="18">
        <v>1773</v>
      </c>
      <c r="D86" s="22">
        <f t="shared" si="17"/>
        <v>26729</v>
      </c>
      <c r="E86" s="22">
        <f t="shared" si="17"/>
        <v>8893</v>
      </c>
      <c r="F86" s="22">
        <v>491</v>
      </c>
      <c r="G86" s="22">
        <v>57</v>
      </c>
      <c r="H86" s="22">
        <v>3882</v>
      </c>
      <c r="I86" s="22">
        <v>1846</v>
      </c>
      <c r="J86" s="22">
        <v>367</v>
      </c>
      <c r="K86" s="22">
        <v>177</v>
      </c>
      <c r="L86" s="22">
        <v>238</v>
      </c>
      <c r="M86" s="22">
        <v>105</v>
      </c>
      <c r="N86" s="22">
        <v>1602</v>
      </c>
      <c r="O86" s="22">
        <v>479</v>
      </c>
      <c r="P86" s="22">
        <v>555</v>
      </c>
      <c r="Q86" s="22">
        <v>244</v>
      </c>
      <c r="R86" s="22">
        <v>711</v>
      </c>
      <c r="S86" s="22">
        <v>108</v>
      </c>
      <c r="T86" s="22">
        <v>13368</v>
      </c>
      <c r="U86" s="22">
        <v>4307</v>
      </c>
      <c r="V86" s="22">
        <v>4740</v>
      </c>
      <c r="W86" s="22">
        <v>1288</v>
      </c>
      <c r="X86" s="46">
        <v>775</v>
      </c>
      <c r="Y86" s="47">
        <v>282</v>
      </c>
    </row>
    <row r="87" spans="1:25" ht="14.25">
      <c r="A87" s="17"/>
      <c r="B87" s="25" t="s">
        <v>33</v>
      </c>
      <c r="C87" s="26">
        <v>573</v>
      </c>
      <c r="D87" s="27">
        <f t="shared" si="17"/>
        <v>8503</v>
      </c>
      <c r="E87" s="27">
        <f t="shared" si="17"/>
        <v>2507</v>
      </c>
      <c r="F87" s="46">
        <v>118</v>
      </c>
      <c r="G87" s="46">
        <v>14</v>
      </c>
      <c r="H87" s="42" t="s">
        <v>31</v>
      </c>
      <c r="I87" s="42" t="s">
        <v>31</v>
      </c>
      <c r="J87" s="22">
        <v>197</v>
      </c>
      <c r="K87" s="22">
        <v>94</v>
      </c>
      <c r="L87" s="22">
        <v>188</v>
      </c>
      <c r="M87" s="22">
        <v>88</v>
      </c>
      <c r="N87" s="42" t="s">
        <v>31</v>
      </c>
      <c r="O87" s="42" t="s">
        <v>31</v>
      </c>
      <c r="P87" s="22">
        <v>313</v>
      </c>
      <c r="Q87" s="22">
        <v>157</v>
      </c>
      <c r="R87" s="22">
        <v>161</v>
      </c>
      <c r="S87" s="22">
        <v>47</v>
      </c>
      <c r="T87" s="22">
        <v>6659</v>
      </c>
      <c r="U87" s="22">
        <v>1850</v>
      </c>
      <c r="V87" s="22">
        <v>666</v>
      </c>
      <c r="W87" s="22">
        <v>186</v>
      </c>
      <c r="X87" s="46">
        <v>201</v>
      </c>
      <c r="Y87" s="48">
        <v>71</v>
      </c>
    </row>
    <row r="88" spans="1:25" ht="14.25">
      <c r="A88" s="29"/>
      <c r="B88" s="13" t="s">
        <v>27</v>
      </c>
      <c r="C88" s="30">
        <f aca="true" t="shared" si="18" ref="C88:Y88">SUM(C85:C87)</f>
        <v>2706</v>
      </c>
      <c r="D88" s="37">
        <f t="shared" si="18"/>
        <v>35829</v>
      </c>
      <c r="E88" s="37">
        <f t="shared" si="18"/>
        <v>11628</v>
      </c>
      <c r="F88" s="31">
        <f t="shared" si="18"/>
        <v>678</v>
      </c>
      <c r="G88" s="31">
        <f t="shared" si="18"/>
        <v>88</v>
      </c>
      <c r="H88" s="31">
        <f t="shared" si="18"/>
        <v>3953</v>
      </c>
      <c r="I88" s="31">
        <f t="shared" si="18"/>
        <v>1883</v>
      </c>
      <c r="J88" s="31">
        <f t="shared" si="18"/>
        <v>605</v>
      </c>
      <c r="K88" s="31">
        <f t="shared" si="18"/>
        <v>285</v>
      </c>
      <c r="L88" s="31">
        <f t="shared" si="18"/>
        <v>462</v>
      </c>
      <c r="M88" s="31">
        <f t="shared" si="18"/>
        <v>211</v>
      </c>
      <c r="N88" s="31">
        <f t="shared" si="18"/>
        <v>1747</v>
      </c>
      <c r="O88" s="31">
        <f t="shared" si="18"/>
        <v>528</v>
      </c>
      <c r="P88" s="31">
        <f t="shared" si="18"/>
        <v>934</v>
      </c>
      <c r="Q88" s="31">
        <f t="shared" si="18"/>
        <v>435</v>
      </c>
      <c r="R88" s="31">
        <f t="shared" si="18"/>
        <v>900</v>
      </c>
      <c r="S88" s="31">
        <f t="shared" si="18"/>
        <v>159</v>
      </c>
      <c r="T88" s="31">
        <f t="shared" si="18"/>
        <v>20033</v>
      </c>
      <c r="U88" s="31">
        <f t="shared" si="18"/>
        <v>6158</v>
      </c>
      <c r="V88" s="31">
        <f t="shared" si="18"/>
        <v>5536</v>
      </c>
      <c r="W88" s="31">
        <f t="shared" si="18"/>
        <v>1525</v>
      </c>
      <c r="X88" s="49">
        <f t="shared" si="18"/>
        <v>981</v>
      </c>
      <c r="Y88" s="50">
        <f t="shared" si="18"/>
        <v>356</v>
      </c>
    </row>
    <row r="89" spans="1:25" ht="14.25">
      <c r="A89" s="17">
        <v>2016</v>
      </c>
      <c r="B89" s="5" t="s">
        <v>30</v>
      </c>
      <c r="C89" s="18">
        <v>297</v>
      </c>
      <c r="D89" s="38">
        <f aca="true" t="shared" si="19" ref="D89:E91">SUM(F89,H89,J89,L89,N89,P89,R89,T89,V89,X89)</f>
        <v>496</v>
      </c>
      <c r="E89" s="38">
        <f t="shared" si="19"/>
        <v>175</v>
      </c>
      <c r="F89" s="22">
        <v>59</v>
      </c>
      <c r="G89" s="22">
        <v>13</v>
      </c>
      <c r="H89" s="22">
        <v>53</v>
      </c>
      <c r="I89" s="22">
        <v>28</v>
      </c>
      <c r="J89" s="22">
        <v>32</v>
      </c>
      <c r="K89" s="22">
        <v>11</v>
      </c>
      <c r="L89" s="22">
        <v>37</v>
      </c>
      <c r="M89" s="22">
        <v>15</v>
      </c>
      <c r="N89" s="22">
        <v>92</v>
      </c>
      <c r="O89" s="22">
        <v>26</v>
      </c>
      <c r="P89" s="22">
        <v>75</v>
      </c>
      <c r="Q89" s="22">
        <v>29</v>
      </c>
      <c r="R89" s="22">
        <v>20</v>
      </c>
      <c r="S89" s="22">
        <v>2</v>
      </c>
      <c r="T89" s="22">
        <v>9</v>
      </c>
      <c r="U89" s="22">
        <v>2</v>
      </c>
      <c r="V89" s="22">
        <v>119</v>
      </c>
      <c r="W89" s="22">
        <v>49</v>
      </c>
      <c r="X89" s="42" t="s">
        <v>31</v>
      </c>
      <c r="Y89" s="43" t="s">
        <v>31</v>
      </c>
    </row>
    <row r="90" spans="1:25" ht="14.25">
      <c r="A90" s="17"/>
      <c r="B90" s="5" t="s">
        <v>32</v>
      </c>
      <c r="C90" s="18">
        <v>1762</v>
      </c>
      <c r="D90" s="22">
        <f t="shared" si="19"/>
        <v>27717</v>
      </c>
      <c r="E90" s="22">
        <f t="shared" si="19"/>
        <v>9203</v>
      </c>
      <c r="F90" s="22">
        <v>617</v>
      </c>
      <c r="G90" s="22">
        <v>78</v>
      </c>
      <c r="H90" s="22">
        <v>3811</v>
      </c>
      <c r="I90" s="22">
        <v>1817</v>
      </c>
      <c r="J90" s="22">
        <v>393</v>
      </c>
      <c r="K90" s="22">
        <v>173</v>
      </c>
      <c r="L90" s="22">
        <v>264</v>
      </c>
      <c r="M90" s="22">
        <v>113</v>
      </c>
      <c r="N90" s="22">
        <v>1787</v>
      </c>
      <c r="O90" s="22">
        <v>532</v>
      </c>
      <c r="P90" s="22">
        <v>558</v>
      </c>
      <c r="Q90" s="22">
        <v>241</v>
      </c>
      <c r="R90" s="22">
        <v>536</v>
      </c>
      <c r="S90" s="22">
        <v>77</v>
      </c>
      <c r="T90" s="22">
        <v>13713</v>
      </c>
      <c r="U90" s="22">
        <v>4469</v>
      </c>
      <c r="V90" s="22">
        <v>5102</v>
      </c>
      <c r="W90" s="22">
        <v>1382</v>
      </c>
      <c r="X90" s="46">
        <v>936</v>
      </c>
      <c r="Y90" s="47">
        <v>321</v>
      </c>
    </row>
    <row r="91" spans="1:25" ht="14.25">
      <c r="A91" s="17"/>
      <c r="B91" s="25" t="s">
        <v>33</v>
      </c>
      <c r="C91" s="26">
        <v>571</v>
      </c>
      <c r="D91" s="27">
        <f t="shared" si="19"/>
        <v>9046</v>
      </c>
      <c r="E91" s="27">
        <f t="shared" si="19"/>
        <v>2784</v>
      </c>
      <c r="F91" s="46">
        <v>128</v>
      </c>
      <c r="G91" s="46">
        <v>11</v>
      </c>
      <c r="H91" s="42" t="s">
        <v>31</v>
      </c>
      <c r="I91" s="42" t="s">
        <v>31</v>
      </c>
      <c r="J91" s="22">
        <v>197</v>
      </c>
      <c r="K91" s="22">
        <v>101</v>
      </c>
      <c r="L91" s="22">
        <v>186</v>
      </c>
      <c r="M91" s="22">
        <v>96</v>
      </c>
      <c r="N91" s="42" t="s">
        <v>31</v>
      </c>
      <c r="O91" s="42" t="s">
        <v>31</v>
      </c>
      <c r="P91" s="22">
        <v>313</v>
      </c>
      <c r="Q91" s="22">
        <v>152</v>
      </c>
      <c r="R91" s="22">
        <v>124</v>
      </c>
      <c r="S91" s="22">
        <v>40</v>
      </c>
      <c r="T91" s="22">
        <v>7046</v>
      </c>
      <c r="U91" s="22">
        <v>2077</v>
      </c>
      <c r="V91" s="22">
        <v>804</v>
      </c>
      <c r="W91" s="22">
        <v>215</v>
      </c>
      <c r="X91" s="46">
        <v>248</v>
      </c>
      <c r="Y91" s="48">
        <v>92</v>
      </c>
    </row>
    <row r="92" spans="1:25" ht="14.25">
      <c r="A92" s="29"/>
      <c r="B92" s="13" t="s">
        <v>27</v>
      </c>
      <c r="C92" s="30">
        <f aca="true" t="shared" si="20" ref="C92:Y92">SUM(C89:C91)</f>
        <v>2630</v>
      </c>
      <c r="D92" s="37">
        <f t="shared" si="20"/>
        <v>37259</v>
      </c>
      <c r="E92" s="37">
        <f t="shared" si="20"/>
        <v>12162</v>
      </c>
      <c r="F92" s="31">
        <f t="shared" si="20"/>
        <v>804</v>
      </c>
      <c r="G92" s="31">
        <f t="shared" si="20"/>
        <v>102</v>
      </c>
      <c r="H92" s="31">
        <f t="shared" si="20"/>
        <v>3864</v>
      </c>
      <c r="I92" s="31">
        <f t="shared" si="20"/>
        <v>1845</v>
      </c>
      <c r="J92" s="31">
        <f t="shared" si="20"/>
        <v>622</v>
      </c>
      <c r="K92" s="31">
        <f t="shared" si="20"/>
        <v>285</v>
      </c>
      <c r="L92" s="31">
        <f t="shared" si="20"/>
        <v>487</v>
      </c>
      <c r="M92" s="31">
        <f t="shared" si="20"/>
        <v>224</v>
      </c>
      <c r="N92" s="31">
        <f t="shared" si="20"/>
        <v>1879</v>
      </c>
      <c r="O92" s="31">
        <f t="shared" si="20"/>
        <v>558</v>
      </c>
      <c r="P92" s="31">
        <f t="shared" si="20"/>
        <v>946</v>
      </c>
      <c r="Q92" s="31">
        <f t="shared" si="20"/>
        <v>422</v>
      </c>
      <c r="R92" s="31">
        <f t="shared" si="20"/>
        <v>680</v>
      </c>
      <c r="S92" s="31">
        <f t="shared" si="20"/>
        <v>119</v>
      </c>
      <c r="T92" s="31">
        <f t="shared" si="20"/>
        <v>20768</v>
      </c>
      <c r="U92" s="31">
        <f t="shared" si="20"/>
        <v>6548</v>
      </c>
      <c r="V92" s="31">
        <f t="shared" si="20"/>
        <v>6025</v>
      </c>
      <c r="W92" s="31">
        <f t="shared" si="20"/>
        <v>1646</v>
      </c>
      <c r="X92" s="49">
        <f t="shared" si="20"/>
        <v>1184</v>
      </c>
      <c r="Y92" s="50">
        <f t="shared" si="20"/>
        <v>413</v>
      </c>
    </row>
    <row r="93" spans="1:25" ht="14.25">
      <c r="A93" s="17">
        <v>2017</v>
      </c>
      <c r="B93" s="5" t="s">
        <v>30</v>
      </c>
      <c r="C93" s="18">
        <v>327</v>
      </c>
      <c r="D93" s="38">
        <f aca="true" t="shared" si="21" ref="D93:E95">SUM(F93,H93,J93,L93,N93,P93,R93,T93,V93,X93)</f>
        <v>555</v>
      </c>
      <c r="E93" s="38">
        <f t="shared" si="21"/>
        <v>175</v>
      </c>
      <c r="F93" s="22">
        <v>77</v>
      </c>
      <c r="G93" s="22">
        <v>11</v>
      </c>
      <c r="H93" s="22">
        <v>47</v>
      </c>
      <c r="I93" s="22">
        <v>20</v>
      </c>
      <c r="J93" s="22">
        <v>44</v>
      </c>
      <c r="K93" s="22">
        <v>21</v>
      </c>
      <c r="L93" s="22">
        <v>34</v>
      </c>
      <c r="M93" s="22">
        <v>13</v>
      </c>
      <c r="N93" s="22">
        <v>135</v>
      </c>
      <c r="O93" s="22">
        <v>38</v>
      </c>
      <c r="P93" s="22">
        <v>66</v>
      </c>
      <c r="Q93" s="22">
        <v>24</v>
      </c>
      <c r="R93" s="22">
        <v>26</v>
      </c>
      <c r="S93" s="22">
        <v>5</v>
      </c>
      <c r="T93" s="22">
        <v>9</v>
      </c>
      <c r="U93" s="22">
        <v>5</v>
      </c>
      <c r="V93" s="22">
        <v>112</v>
      </c>
      <c r="W93" s="22">
        <v>36</v>
      </c>
      <c r="X93" s="46">
        <v>5</v>
      </c>
      <c r="Y93" s="51">
        <v>2</v>
      </c>
    </row>
    <row r="94" spans="1:25" ht="14.25">
      <c r="A94" s="17"/>
      <c r="B94" s="5" t="s">
        <v>32</v>
      </c>
      <c r="C94" s="18">
        <v>1776</v>
      </c>
      <c r="D94" s="22">
        <f t="shared" si="21"/>
        <v>28763</v>
      </c>
      <c r="E94" s="22">
        <f t="shared" si="21"/>
        <v>9663</v>
      </c>
      <c r="F94" s="22">
        <v>705</v>
      </c>
      <c r="G94" s="22">
        <v>104</v>
      </c>
      <c r="H94" s="22">
        <v>3670</v>
      </c>
      <c r="I94" s="22">
        <v>1793</v>
      </c>
      <c r="J94" s="22">
        <v>433</v>
      </c>
      <c r="K94" s="22">
        <v>191</v>
      </c>
      <c r="L94" s="22">
        <v>276</v>
      </c>
      <c r="M94" s="22">
        <v>128</v>
      </c>
      <c r="N94" s="22">
        <v>2103</v>
      </c>
      <c r="O94" s="22">
        <v>613</v>
      </c>
      <c r="P94" s="22">
        <v>507</v>
      </c>
      <c r="Q94" s="22">
        <v>238</v>
      </c>
      <c r="R94" s="22">
        <v>561</v>
      </c>
      <c r="S94" s="22">
        <v>101</v>
      </c>
      <c r="T94" s="22">
        <v>14147</v>
      </c>
      <c r="U94" s="22">
        <v>4747</v>
      </c>
      <c r="V94" s="22">
        <v>5466</v>
      </c>
      <c r="W94" s="22">
        <v>1451</v>
      </c>
      <c r="X94" s="46">
        <v>895</v>
      </c>
      <c r="Y94" s="47">
        <v>297</v>
      </c>
    </row>
    <row r="95" spans="1:25" ht="14.25">
      <c r="A95" s="17"/>
      <c r="B95" s="25" t="s">
        <v>33</v>
      </c>
      <c r="C95" s="26">
        <v>578</v>
      </c>
      <c r="D95" s="27">
        <f t="shared" si="21"/>
        <v>9536</v>
      </c>
      <c r="E95" s="27">
        <f t="shared" si="21"/>
        <v>2955</v>
      </c>
      <c r="F95" s="46">
        <v>161</v>
      </c>
      <c r="G95" s="46">
        <v>18</v>
      </c>
      <c r="H95" s="42" t="s">
        <v>31</v>
      </c>
      <c r="I95" s="42" t="s">
        <v>31</v>
      </c>
      <c r="J95" s="22">
        <v>186</v>
      </c>
      <c r="K95" s="22">
        <v>89</v>
      </c>
      <c r="L95" s="22">
        <v>180</v>
      </c>
      <c r="M95" s="22">
        <v>88</v>
      </c>
      <c r="N95" s="42" t="s">
        <v>31</v>
      </c>
      <c r="O95" s="42" t="s">
        <v>31</v>
      </c>
      <c r="P95" s="22">
        <v>286</v>
      </c>
      <c r="Q95" s="22">
        <v>140</v>
      </c>
      <c r="R95" s="22">
        <v>117</v>
      </c>
      <c r="S95" s="22">
        <v>24</v>
      </c>
      <c r="T95" s="22">
        <v>7397</v>
      </c>
      <c r="U95" s="22">
        <v>2203</v>
      </c>
      <c r="V95" s="22">
        <v>845</v>
      </c>
      <c r="W95" s="22">
        <v>267</v>
      </c>
      <c r="X95" s="46">
        <v>364</v>
      </c>
      <c r="Y95" s="48">
        <v>126</v>
      </c>
    </row>
    <row r="96" spans="1:25" ht="14.25">
      <c r="A96" s="29"/>
      <c r="B96" s="13" t="s">
        <v>27</v>
      </c>
      <c r="C96" s="30">
        <f aca="true" t="shared" si="22" ref="C96:Y96">SUM(C93:C95)</f>
        <v>2681</v>
      </c>
      <c r="D96" s="37">
        <f t="shared" si="22"/>
        <v>38854</v>
      </c>
      <c r="E96" s="37">
        <f t="shared" si="22"/>
        <v>12793</v>
      </c>
      <c r="F96" s="31">
        <f t="shared" si="22"/>
        <v>943</v>
      </c>
      <c r="G96" s="31">
        <f t="shared" si="22"/>
        <v>133</v>
      </c>
      <c r="H96" s="31">
        <f t="shared" si="22"/>
        <v>3717</v>
      </c>
      <c r="I96" s="31">
        <f t="shared" si="22"/>
        <v>1813</v>
      </c>
      <c r="J96" s="31">
        <f t="shared" si="22"/>
        <v>663</v>
      </c>
      <c r="K96" s="31">
        <f t="shared" si="22"/>
        <v>301</v>
      </c>
      <c r="L96" s="31">
        <f t="shared" si="22"/>
        <v>490</v>
      </c>
      <c r="M96" s="31">
        <f t="shared" si="22"/>
        <v>229</v>
      </c>
      <c r="N96" s="31">
        <f t="shared" si="22"/>
        <v>2238</v>
      </c>
      <c r="O96" s="31">
        <f t="shared" si="22"/>
        <v>651</v>
      </c>
      <c r="P96" s="31">
        <f t="shared" si="22"/>
        <v>859</v>
      </c>
      <c r="Q96" s="31">
        <f t="shared" si="22"/>
        <v>402</v>
      </c>
      <c r="R96" s="31">
        <f t="shared" si="22"/>
        <v>704</v>
      </c>
      <c r="S96" s="31">
        <f t="shared" si="22"/>
        <v>130</v>
      </c>
      <c r="T96" s="31">
        <f t="shared" si="22"/>
        <v>21553</v>
      </c>
      <c r="U96" s="31">
        <f t="shared" si="22"/>
        <v>6955</v>
      </c>
      <c r="V96" s="31">
        <f t="shared" si="22"/>
        <v>6423</v>
      </c>
      <c r="W96" s="31">
        <f t="shared" si="22"/>
        <v>1754</v>
      </c>
      <c r="X96" s="49">
        <f t="shared" si="22"/>
        <v>1264</v>
      </c>
      <c r="Y96" s="50">
        <f t="shared" si="22"/>
        <v>425</v>
      </c>
    </row>
    <row r="97" spans="1:25" ht="14.25">
      <c r="A97" s="17">
        <v>2018</v>
      </c>
      <c r="B97" s="5" t="s">
        <v>30</v>
      </c>
      <c r="C97" s="18">
        <v>359</v>
      </c>
      <c r="D97" s="38">
        <f aca="true" t="shared" si="23" ref="D97:E99">SUM(F97,H97,J97,L97,N97,P97,R97,T97,V97,X97)</f>
        <v>554</v>
      </c>
      <c r="E97" s="38">
        <f t="shared" si="23"/>
        <v>188</v>
      </c>
      <c r="F97" s="22">
        <v>90</v>
      </c>
      <c r="G97" s="22">
        <v>21</v>
      </c>
      <c r="H97" s="22">
        <v>52</v>
      </c>
      <c r="I97" s="22">
        <v>22</v>
      </c>
      <c r="J97" s="22">
        <v>46</v>
      </c>
      <c r="K97" s="22">
        <v>23</v>
      </c>
      <c r="L97" s="22">
        <v>20</v>
      </c>
      <c r="M97" s="22">
        <v>5</v>
      </c>
      <c r="N97" s="22">
        <v>146</v>
      </c>
      <c r="O97" s="22">
        <v>42</v>
      </c>
      <c r="P97" s="22">
        <v>62</v>
      </c>
      <c r="Q97" s="22">
        <v>27</v>
      </c>
      <c r="R97" s="22">
        <v>26</v>
      </c>
      <c r="S97" s="22">
        <v>2</v>
      </c>
      <c r="T97" s="22">
        <v>0</v>
      </c>
      <c r="U97" s="22">
        <v>0</v>
      </c>
      <c r="V97" s="22">
        <v>112</v>
      </c>
      <c r="W97" s="22">
        <v>46</v>
      </c>
      <c r="X97" s="55">
        <v>0</v>
      </c>
      <c r="Y97" s="56">
        <v>0</v>
      </c>
    </row>
    <row r="98" spans="1:25" ht="14.25">
      <c r="A98" s="17"/>
      <c r="B98" s="5" t="s">
        <v>32</v>
      </c>
      <c r="C98" s="18">
        <v>1771</v>
      </c>
      <c r="D98" s="22">
        <f t="shared" si="23"/>
        <v>29740</v>
      </c>
      <c r="E98" s="22">
        <f t="shared" si="23"/>
        <v>9927</v>
      </c>
      <c r="F98" s="22">
        <v>818</v>
      </c>
      <c r="G98" s="22">
        <v>127</v>
      </c>
      <c r="H98" s="22">
        <v>3300</v>
      </c>
      <c r="I98" s="22">
        <v>1563</v>
      </c>
      <c r="J98" s="22">
        <v>453</v>
      </c>
      <c r="K98" s="22">
        <v>200</v>
      </c>
      <c r="L98" s="22">
        <v>291</v>
      </c>
      <c r="M98" s="22">
        <v>123</v>
      </c>
      <c r="N98" s="22">
        <v>2522</v>
      </c>
      <c r="O98" s="22">
        <v>751</v>
      </c>
      <c r="P98" s="22">
        <v>505</v>
      </c>
      <c r="Q98" s="22">
        <v>233</v>
      </c>
      <c r="R98" s="22">
        <v>530</v>
      </c>
      <c r="S98" s="22">
        <v>75</v>
      </c>
      <c r="T98" s="22">
        <v>15285</v>
      </c>
      <c r="U98" s="22">
        <v>5214</v>
      </c>
      <c r="V98" s="22">
        <v>5118</v>
      </c>
      <c r="W98" s="22">
        <v>1329</v>
      </c>
      <c r="X98" s="46">
        <v>918</v>
      </c>
      <c r="Y98" s="47">
        <v>312</v>
      </c>
    </row>
    <row r="99" spans="1:25" ht="14.25">
      <c r="A99" s="17"/>
      <c r="B99" s="25" t="s">
        <v>33</v>
      </c>
      <c r="C99" s="26">
        <v>580</v>
      </c>
      <c r="D99" s="27">
        <f t="shared" si="23"/>
        <v>9974</v>
      </c>
      <c r="E99" s="27">
        <f t="shared" si="23"/>
        <v>3140</v>
      </c>
      <c r="F99" s="46">
        <v>201</v>
      </c>
      <c r="G99" s="46">
        <v>34</v>
      </c>
      <c r="H99" s="42" t="s">
        <v>31</v>
      </c>
      <c r="I99" s="42" t="s">
        <v>31</v>
      </c>
      <c r="J99" s="22">
        <v>183</v>
      </c>
      <c r="K99" s="22">
        <v>93</v>
      </c>
      <c r="L99" s="22">
        <v>148</v>
      </c>
      <c r="M99" s="22">
        <v>74</v>
      </c>
      <c r="N99" s="42" t="s">
        <v>31</v>
      </c>
      <c r="O99" s="42" t="s">
        <v>31</v>
      </c>
      <c r="P99" s="22">
        <v>246</v>
      </c>
      <c r="Q99" s="22">
        <v>123</v>
      </c>
      <c r="R99" s="22">
        <v>101</v>
      </c>
      <c r="S99" s="22">
        <v>26</v>
      </c>
      <c r="T99" s="22">
        <v>7744</v>
      </c>
      <c r="U99" s="22">
        <v>2329</v>
      </c>
      <c r="V99" s="22">
        <v>896</v>
      </c>
      <c r="W99" s="22">
        <v>320</v>
      </c>
      <c r="X99" s="46">
        <v>455</v>
      </c>
      <c r="Y99" s="48">
        <v>141</v>
      </c>
    </row>
    <row r="100" spans="1:25" ht="14.25">
      <c r="A100" s="29"/>
      <c r="B100" s="13" t="s">
        <v>27</v>
      </c>
      <c r="C100" s="30">
        <f aca="true" t="shared" si="24" ref="C100:Y100">SUM(C97:C99)</f>
        <v>2710</v>
      </c>
      <c r="D100" s="37">
        <f t="shared" si="24"/>
        <v>40268</v>
      </c>
      <c r="E100" s="37">
        <f t="shared" si="24"/>
        <v>13255</v>
      </c>
      <c r="F100" s="31">
        <f t="shared" si="24"/>
        <v>1109</v>
      </c>
      <c r="G100" s="31">
        <f t="shared" si="24"/>
        <v>182</v>
      </c>
      <c r="H100" s="31">
        <f t="shared" si="24"/>
        <v>3352</v>
      </c>
      <c r="I100" s="31">
        <f t="shared" si="24"/>
        <v>1585</v>
      </c>
      <c r="J100" s="31">
        <f t="shared" si="24"/>
        <v>682</v>
      </c>
      <c r="K100" s="31">
        <f t="shared" si="24"/>
        <v>316</v>
      </c>
      <c r="L100" s="31">
        <f t="shared" si="24"/>
        <v>459</v>
      </c>
      <c r="M100" s="31">
        <f t="shared" si="24"/>
        <v>202</v>
      </c>
      <c r="N100" s="31">
        <f t="shared" si="24"/>
        <v>2668</v>
      </c>
      <c r="O100" s="31">
        <f t="shared" si="24"/>
        <v>793</v>
      </c>
      <c r="P100" s="31">
        <f t="shared" si="24"/>
        <v>813</v>
      </c>
      <c r="Q100" s="31">
        <f t="shared" si="24"/>
        <v>383</v>
      </c>
      <c r="R100" s="31">
        <f t="shared" si="24"/>
        <v>657</v>
      </c>
      <c r="S100" s="31">
        <f t="shared" si="24"/>
        <v>103</v>
      </c>
      <c r="T100" s="31">
        <f t="shared" si="24"/>
        <v>23029</v>
      </c>
      <c r="U100" s="31">
        <f t="shared" si="24"/>
        <v>7543</v>
      </c>
      <c r="V100" s="31">
        <f t="shared" si="24"/>
        <v>6126</v>
      </c>
      <c r="W100" s="31">
        <f t="shared" si="24"/>
        <v>1695</v>
      </c>
      <c r="X100" s="49">
        <f t="shared" si="24"/>
        <v>1373</v>
      </c>
      <c r="Y100" s="50">
        <f t="shared" si="24"/>
        <v>453</v>
      </c>
    </row>
    <row r="101" spans="1:25" ht="14.25">
      <c r="A101" s="17">
        <v>2019</v>
      </c>
      <c r="B101" s="5" t="s">
        <v>30</v>
      </c>
      <c r="C101" s="18">
        <v>325</v>
      </c>
      <c r="D101" s="38">
        <f aca="true" t="shared" si="25" ref="D101:E103">SUM(F101,H101,J101,L101,N101,P101,R101,T101,V101,X101)</f>
        <v>521</v>
      </c>
      <c r="E101" s="38">
        <f t="shared" si="25"/>
        <v>192</v>
      </c>
      <c r="F101" s="22">
        <v>91</v>
      </c>
      <c r="G101" s="22">
        <v>20</v>
      </c>
      <c r="H101" s="22">
        <v>49</v>
      </c>
      <c r="I101" s="22">
        <v>23</v>
      </c>
      <c r="J101" s="22">
        <v>43</v>
      </c>
      <c r="K101" s="22">
        <v>21</v>
      </c>
      <c r="L101" s="22">
        <v>25</v>
      </c>
      <c r="M101" s="22">
        <v>9</v>
      </c>
      <c r="N101" s="22">
        <v>144</v>
      </c>
      <c r="O101" s="22">
        <v>50</v>
      </c>
      <c r="P101" s="22">
        <v>62</v>
      </c>
      <c r="Q101" s="22">
        <v>31</v>
      </c>
      <c r="R101" s="22">
        <v>21</v>
      </c>
      <c r="S101" s="22">
        <v>2</v>
      </c>
      <c r="T101" s="22">
        <v>3</v>
      </c>
      <c r="U101" s="22">
        <v>3</v>
      </c>
      <c r="V101" s="22">
        <v>81</v>
      </c>
      <c r="W101" s="22">
        <v>33</v>
      </c>
      <c r="X101" s="46">
        <v>2</v>
      </c>
      <c r="Y101" s="51">
        <v>0</v>
      </c>
    </row>
    <row r="102" spans="1:25" ht="14.25">
      <c r="A102" s="17"/>
      <c r="B102" s="5" t="s">
        <v>32</v>
      </c>
      <c r="C102" s="18">
        <v>1751</v>
      </c>
      <c r="D102" s="22">
        <f t="shared" si="25"/>
        <v>30676</v>
      </c>
      <c r="E102" s="22">
        <f t="shared" si="25"/>
        <v>10334</v>
      </c>
      <c r="F102" s="22">
        <v>975</v>
      </c>
      <c r="G102" s="22">
        <v>157</v>
      </c>
      <c r="H102" s="22">
        <v>3383</v>
      </c>
      <c r="I102" s="22">
        <v>1610</v>
      </c>
      <c r="J102" s="22">
        <v>409</v>
      </c>
      <c r="K102" s="22">
        <v>188</v>
      </c>
      <c r="L102" s="22">
        <v>255</v>
      </c>
      <c r="M102" s="22">
        <v>115</v>
      </c>
      <c r="N102" s="22">
        <v>3015</v>
      </c>
      <c r="O102" s="22">
        <v>889</v>
      </c>
      <c r="P102" s="22">
        <v>479</v>
      </c>
      <c r="Q102" s="22">
        <v>217</v>
      </c>
      <c r="R102" s="22">
        <v>392</v>
      </c>
      <c r="S102" s="22">
        <v>57</v>
      </c>
      <c r="T102" s="22">
        <v>14196</v>
      </c>
      <c r="U102" s="22">
        <v>5047</v>
      </c>
      <c r="V102" s="22">
        <v>6593</v>
      </c>
      <c r="W102" s="22">
        <v>1691</v>
      </c>
      <c r="X102" s="46">
        <v>979</v>
      </c>
      <c r="Y102" s="47">
        <v>363</v>
      </c>
    </row>
    <row r="103" spans="1:25" ht="14.25">
      <c r="A103" s="17"/>
      <c r="B103" s="25" t="s">
        <v>33</v>
      </c>
      <c r="C103" s="26">
        <v>569</v>
      </c>
      <c r="D103" s="27">
        <f t="shared" si="25"/>
        <v>10394</v>
      </c>
      <c r="E103" s="27">
        <f t="shared" si="25"/>
        <v>3203</v>
      </c>
      <c r="F103" s="46">
        <v>237</v>
      </c>
      <c r="G103" s="46">
        <v>36</v>
      </c>
      <c r="H103" s="42" t="s">
        <v>31</v>
      </c>
      <c r="I103" s="42" t="s">
        <v>31</v>
      </c>
      <c r="J103" s="22">
        <v>168</v>
      </c>
      <c r="K103" s="22">
        <v>84</v>
      </c>
      <c r="L103" s="22">
        <v>121</v>
      </c>
      <c r="M103" s="22">
        <v>61</v>
      </c>
      <c r="N103" s="42" t="s">
        <v>31</v>
      </c>
      <c r="O103" s="42" t="s">
        <v>31</v>
      </c>
      <c r="P103" s="22">
        <v>260</v>
      </c>
      <c r="Q103" s="22">
        <v>125</v>
      </c>
      <c r="R103" s="22">
        <v>120</v>
      </c>
      <c r="S103" s="22">
        <v>33</v>
      </c>
      <c r="T103" s="22">
        <v>7960</v>
      </c>
      <c r="U103" s="22">
        <v>2404</v>
      </c>
      <c r="V103" s="22">
        <v>988</v>
      </c>
      <c r="W103" s="22">
        <v>297</v>
      </c>
      <c r="X103" s="46">
        <v>540</v>
      </c>
      <c r="Y103" s="48">
        <v>163</v>
      </c>
    </row>
    <row r="104" spans="1:25" ht="15" thickBot="1">
      <c r="A104" s="29"/>
      <c r="B104" s="13" t="s">
        <v>27</v>
      </c>
      <c r="C104" s="30">
        <f aca="true" t="shared" si="26" ref="C104:Y104">SUM(C101:C103)</f>
        <v>2645</v>
      </c>
      <c r="D104" s="37">
        <f t="shared" si="26"/>
        <v>41591</v>
      </c>
      <c r="E104" s="37">
        <f t="shared" si="26"/>
        <v>13729</v>
      </c>
      <c r="F104" s="31">
        <f t="shared" si="26"/>
        <v>1303</v>
      </c>
      <c r="G104" s="31">
        <f t="shared" si="26"/>
        <v>213</v>
      </c>
      <c r="H104" s="31">
        <f t="shared" si="26"/>
        <v>3432</v>
      </c>
      <c r="I104" s="31">
        <f t="shared" si="26"/>
        <v>1633</v>
      </c>
      <c r="J104" s="31">
        <f t="shared" si="26"/>
        <v>620</v>
      </c>
      <c r="K104" s="31">
        <f t="shared" si="26"/>
        <v>293</v>
      </c>
      <c r="L104" s="31">
        <f t="shared" si="26"/>
        <v>401</v>
      </c>
      <c r="M104" s="31">
        <f t="shared" si="26"/>
        <v>185</v>
      </c>
      <c r="N104" s="31">
        <f t="shared" si="26"/>
        <v>3159</v>
      </c>
      <c r="O104" s="31">
        <f t="shared" si="26"/>
        <v>939</v>
      </c>
      <c r="P104" s="31">
        <f t="shared" si="26"/>
        <v>801</v>
      </c>
      <c r="Q104" s="31">
        <f t="shared" si="26"/>
        <v>373</v>
      </c>
      <c r="R104" s="31">
        <f t="shared" si="26"/>
        <v>533</v>
      </c>
      <c r="S104" s="31">
        <f t="shared" si="26"/>
        <v>92</v>
      </c>
      <c r="T104" s="31">
        <f t="shared" si="26"/>
        <v>22159</v>
      </c>
      <c r="U104" s="31">
        <f t="shared" si="26"/>
        <v>7454</v>
      </c>
      <c r="V104" s="31">
        <f t="shared" si="26"/>
        <v>7662</v>
      </c>
      <c r="W104" s="31">
        <f t="shared" si="26"/>
        <v>2021</v>
      </c>
      <c r="X104" s="49">
        <f t="shared" si="26"/>
        <v>1521</v>
      </c>
      <c r="Y104" s="50">
        <f t="shared" si="26"/>
        <v>526</v>
      </c>
    </row>
    <row r="105" spans="1:25" ht="14.25">
      <c r="A105" s="17">
        <v>2020</v>
      </c>
      <c r="B105" s="5" t="s">
        <v>30</v>
      </c>
      <c r="C105" s="18">
        <v>489</v>
      </c>
      <c r="D105" s="38">
        <f aca="true" t="shared" si="27" ref="D105:E107">SUM(F105,H105,J105,L105,N105,P105,R105,T105,V105,X105)</f>
        <v>811</v>
      </c>
      <c r="E105" s="38">
        <f t="shared" si="27"/>
        <v>270</v>
      </c>
      <c r="F105" s="22">
        <v>153</v>
      </c>
      <c r="G105" s="22">
        <v>40</v>
      </c>
      <c r="H105" s="22">
        <v>58</v>
      </c>
      <c r="I105" s="22">
        <v>33</v>
      </c>
      <c r="J105" s="22">
        <v>43</v>
      </c>
      <c r="K105" s="22">
        <v>18</v>
      </c>
      <c r="L105" s="22">
        <v>44</v>
      </c>
      <c r="M105" s="22">
        <v>21</v>
      </c>
      <c r="N105" s="22">
        <v>246</v>
      </c>
      <c r="O105" s="22">
        <v>70</v>
      </c>
      <c r="P105" s="22">
        <v>77</v>
      </c>
      <c r="Q105" s="22">
        <v>28</v>
      </c>
      <c r="R105" s="22">
        <v>27</v>
      </c>
      <c r="S105" s="22">
        <v>6</v>
      </c>
      <c r="T105" s="22">
        <v>6</v>
      </c>
      <c r="U105" s="22">
        <v>1</v>
      </c>
      <c r="V105" s="22">
        <v>156</v>
      </c>
      <c r="W105" s="22">
        <v>53</v>
      </c>
      <c r="X105" s="46">
        <v>1</v>
      </c>
      <c r="Y105" s="51">
        <v>0</v>
      </c>
    </row>
    <row r="106" spans="1:25" ht="14.25">
      <c r="A106" s="17"/>
      <c r="B106" s="5" t="s">
        <v>32</v>
      </c>
      <c r="C106" s="18">
        <v>1753</v>
      </c>
      <c r="D106" s="22">
        <f t="shared" si="27"/>
        <v>30923</v>
      </c>
      <c r="E106" s="22">
        <f t="shared" si="27"/>
        <v>10497</v>
      </c>
      <c r="F106" s="22">
        <v>1152</v>
      </c>
      <c r="G106" s="22">
        <v>189</v>
      </c>
      <c r="H106" s="22">
        <v>3219</v>
      </c>
      <c r="I106" s="22">
        <v>1514</v>
      </c>
      <c r="J106" s="22">
        <v>443</v>
      </c>
      <c r="K106" s="22">
        <v>194</v>
      </c>
      <c r="L106" s="22">
        <v>261</v>
      </c>
      <c r="M106" s="22">
        <v>120</v>
      </c>
      <c r="N106" s="22">
        <v>3382</v>
      </c>
      <c r="O106" s="22">
        <v>1005</v>
      </c>
      <c r="P106" s="22">
        <v>466</v>
      </c>
      <c r="Q106" s="22">
        <v>215</v>
      </c>
      <c r="R106" s="22">
        <v>384</v>
      </c>
      <c r="S106" s="22">
        <v>56</v>
      </c>
      <c r="T106" s="22">
        <v>14170</v>
      </c>
      <c r="U106" s="22">
        <v>5186</v>
      </c>
      <c r="V106" s="22">
        <v>6702</v>
      </c>
      <c r="W106" s="22">
        <v>1723</v>
      </c>
      <c r="X106" s="46">
        <v>744</v>
      </c>
      <c r="Y106" s="47">
        <v>295</v>
      </c>
    </row>
    <row r="107" spans="1:25" ht="14.25">
      <c r="A107" s="17"/>
      <c r="B107" s="25" t="s">
        <v>33</v>
      </c>
      <c r="C107" s="26">
        <v>583</v>
      </c>
      <c r="D107" s="27">
        <f t="shared" si="27"/>
        <v>10927</v>
      </c>
      <c r="E107" s="27">
        <f t="shared" si="27"/>
        <v>3430</v>
      </c>
      <c r="F107" s="46">
        <v>309</v>
      </c>
      <c r="G107" s="46">
        <v>38</v>
      </c>
      <c r="H107" s="42" t="s">
        <v>31</v>
      </c>
      <c r="I107" s="42" t="s">
        <v>31</v>
      </c>
      <c r="J107" s="22">
        <v>161</v>
      </c>
      <c r="K107" s="22">
        <v>77</v>
      </c>
      <c r="L107" s="22">
        <v>125</v>
      </c>
      <c r="M107" s="22">
        <v>61</v>
      </c>
      <c r="N107" s="42" t="s">
        <v>31</v>
      </c>
      <c r="O107" s="42" t="s">
        <v>31</v>
      </c>
      <c r="P107" s="22">
        <v>225</v>
      </c>
      <c r="Q107" s="22">
        <v>99</v>
      </c>
      <c r="R107" s="22">
        <v>116</v>
      </c>
      <c r="S107" s="22">
        <v>38</v>
      </c>
      <c r="T107" s="22">
        <v>8166</v>
      </c>
      <c r="U107" s="22">
        <v>2614</v>
      </c>
      <c r="V107" s="22">
        <v>1244</v>
      </c>
      <c r="W107" s="22">
        <v>330</v>
      </c>
      <c r="X107" s="46">
        <v>581</v>
      </c>
      <c r="Y107" s="48">
        <v>173</v>
      </c>
    </row>
    <row r="108" spans="1:25" ht="15" thickBot="1">
      <c r="A108" s="29"/>
      <c r="B108" s="13" t="s">
        <v>27</v>
      </c>
      <c r="C108" s="30">
        <f aca="true" t="shared" si="28" ref="C108:Y108">SUM(C105:C107)</f>
        <v>2825</v>
      </c>
      <c r="D108" s="37">
        <f t="shared" si="28"/>
        <v>42661</v>
      </c>
      <c r="E108" s="37">
        <f t="shared" si="28"/>
        <v>14197</v>
      </c>
      <c r="F108" s="31">
        <f t="shared" si="28"/>
        <v>1614</v>
      </c>
      <c r="G108" s="31">
        <f t="shared" si="28"/>
        <v>267</v>
      </c>
      <c r="H108" s="31">
        <f t="shared" si="28"/>
        <v>3277</v>
      </c>
      <c r="I108" s="31">
        <f t="shared" si="28"/>
        <v>1547</v>
      </c>
      <c r="J108" s="31">
        <f t="shared" si="28"/>
        <v>647</v>
      </c>
      <c r="K108" s="31">
        <f t="shared" si="28"/>
        <v>289</v>
      </c>
      <c r="L108" s="31">
        <f t="shared" si="28"/>
        <v>430</v>
      </c>
      <c r="M108" s="31">
        <f t="shared" si="28"/>
        <v>202</v>
      </c>
      <c r="N108" s="31">
        <f t="shared" si="28"/>
        <v>3628</v>
      </c>
      <c r="O108" s="31">
        <f t="shared" si="28"/>
        <v>1075</v>
      </c>
      <c r="P108" s="31">
        <f t="shared" si="28"/>
        <v>768</v>
      </c>
      <c r="Q108" s="31">
        <f t="shared" si="28"/>
        <v>342</v>
      </c>
      <c r="R108" s="31">
        <f t="shared" si="28"/>
        <v>527</v>
      </c>
      <c r="S108" s="31">
        <f t="shared" si="28"/>
        <v>100</v>
      </c>
      <c r="T108" s="31">
        <f t="shared" si="28"/>
        <v>22342</v>
      </c>
      <c r="U108" s="31">
        <f t="shared" si="28"/>
        <v>7801</v>
      </c>
      <c r="V108" s="31">
        <f t="shared" si="28"/>
        <v>8102</v>
      </c>
      <c r="W108" s="31">
        <f t="shared" si="28"/>
        <v>2106</v>
      </c>
      <c r="X108" s="49">
        <f t="shared" si="28"/>
        <v>1326</v>
      </c>
      <c r="Y108" s="50">
        <f t="shared" si="28"/>
        <v>468</v>
      </c>
    </row>
    <row r="109" spans="1:25" ht="14.25">
      <c r="A109" s="17">
        <v>2021</v>
      </c>
      <c r="B109" s="5" t="s">
        <v>30</v>
      </c>
      <c r="C109" s="18">
        <v>451</v>
      </c>
      <c r="D109" s="38">
        <f aca="true" t="shared" si="29" ref="D109:E111">SUM(F109,H109,J109,L109,N109,P109,R109,T109,V109,X109)</f>
        <v>865</v>
      </c>
      <c r="E109" s="38">
        <f t="shared" si="29"/>
        <v>281</v>
      </c>
      <c r="F109" s="22">
        <v>188</v>
      </c>
      <c r="G109" s="22">
        <v>42</v>
      </c>
      <c r="H109" s="22">
        <v>75</v>
      </c>
      <c r="I109" s="22">
        <v>24</v>
      </c>
      <c r="J109" s="22">
        <v>30</v>
      </c>
      <c r="K109" s="22">
        <v>14</v>
      </c>
      <c r="L109" s="22">
        <v>23</v>
      </c>
      <c r="M109" s="22">
        <v>10</v>
      </c>
      <c r="N109" s="22">
        <v>335</v>
      </c>
      <c r="O109" s="22">
        <v>122</v>
      </c>
      <c r="P109" s="22">
        <v>69</v>
      </c>
      <c r="Q109" s="22">
        <v>23</v>
      </c>
      <c r="R109" s="22">
        <v>13</v>
      </c>
      <c r="S109" s="22">
        <v>4</v>
      </c>
      <c r="T109" s="22">
        <v>3</v>
      </c>
      <c r="U109" s="22">
        <v>1</v>
      </c>
      <c r="V109" s="22">
        <v>128</v>
      </c>
      <c r="W109" s="22">
        <v>40</v>
      </c>
      <c r="X109" s="46">
        <v>1</v>
      </c>
      <c r="Y109" s="51">
        <v>1</v>
      </c>
    </row>
    <row r="110" spans="1:25" ht="14.25">
      <c r="A110" s="17"/>
      <c r="B110" s="5" t="s">
        <v>32</v>
      </c>
      <c r="C110" s="18">
        <v>1782</v>
      </c>
      <c r="D110" s="22">
        <f t="shared" si="29"/>
        <v>32067</v>
      </c>
      <c r="E110" s="22">
        <f t="shared" si="29"/>
        <v>10929</v>
      </c>
      <c r="F110" s="22">
        <v>1370</v>
      </c>
      <c r="G110" s="22">
        <v>246</v>
      </c>
      <c r="H110" s="22">
        <v>3374</v>
      </c>
      <c r="I110" s="22">
        <v>1601</v>
      </c>
      <c r="J110" s="22">
        <v>422</v>
      </c>
      <c r="K110" s="22">
        <v>193</v>
      </c>
      <c r="L110" s="22">
        <v>277</v>
      </c>
      <c r="M110" s="22">
        <v>128</v>
      </c>
      <c r="N110" s="22">
        <v>3895</v>
      </c>
      <c r="O110" s="22">
        <v>1165</v>
      </c>
      <c r="P110" s="22">
        <v>467</v>
      </c>
      <c r="Q110" s="22">
        <v>210</v>
      </c>
      <c r="R110" s="22">
        <v>325</v>
      </c>
      <c r="S110" s="22">
        <v>52</v>
      </c>
      <c r="T110" s="22">
        <v>14292</v>
      </c>
      <c r="U110" s="22">
        <v>5270</v>
      </c>
      <c r="V110" s="22">
        <v>6852</v>
      </c>
      <c r="W110" s="22">
        <v>1748</v>
      </c>
      <c r="X110" s="46">
        <v>793</v>
      </c>
      <c r="Y110" s="47">
        <v>316</v>
      </c>
    </row>
    <row r="111" spans="1:25" ht="14.25">
      <c r="A111" s="17"/>
      <c r="B111" s="25" t="s">
        <v>33</v>
      </c>
      <c r="C111" s="26">
        <v>584</v>
      </c>
      <c r="D111" s="27">
        <f t="shared" si="29"/>
        <v>11396</v>
      </c>
      <c r="E111" s="27">
        <f t="shared" si="29"/>
        <v>3574</v>
      </c>
      <c r="F111" s="55">
        <v>404</v>
      </c>
      <c r="G111" s="55">
        <v>59</v>
      </c>
      <c r="H111" s="55">
        <v>83</v>
      </c>
      <c r="I111" s="55">
        <v>33</v>
      </c>
      <c r="J111" s="62">
        <v>147</v>
      </c>
      <c r="K111" s="62">
        <v>70</v>
      </c>
      <c r="L111" s="62">
        <v>87</v>
      </c>
      <c r="M111" s="62">
        <v>48</v>
      </c>
      <c r="N111" s="63">
        <v>412</v>
      </c>
      <c r="O111" s="63">
        <v>127</v>
      </c>
      <c r="P111" s="62">
        <v>150</v>
      </c>
      <c r="Q111" s="62">
        <v>63</v>
      </c>
      <c r="R111" s="62">
        <v>98</v>
      </c>
      <c r="S111" s="62">
        <v>25</v>
      </c>
      <c r="T111" s="22">
        <v>7200</v>
      </c>
      <c r="U111" s="22">
        <v>2322</v>
      </c>
      <c r="V111" s="22">
        <v>2248</v>
      </c>
      <c r="W111" s="22">
        <v>648</v>
      </c>
      <c r="X111" s="46">
        <v>567</v>
      </c>
      <c r="Y111" s="48">
        <v>179</v>
      </c>
    </row>
    <row r="112" spans="1:25" ht="15" thickBot="1">
      <c r="A112" s="29"/>
      <c r="B112" s="13" t="s">
        <v>27</v>
      </c>
      <c r="C112" s="30">
        <f aca="true" t="shared" si="30" ref="C112:Y112">SUM(C109:C111)</f>
        <v>2817</v>
      </c>
      <c r="D112" s="37">
        <f t="shared" si="30"/>
        <v>44328</v>
      </c>
      <c r="E112" s="37">
        <f t="shared" si="30"/>
        <v>14784</v>
      </c>
      <c r="F112" s="31">
        <f t="shared" si="30"/>
        <v>1962</v>
      </c>
      <c r="G112" s="31">
        <f t="shared" si="30"/>
        <v>347</v>
      </c>
      <c r="H112" s="31">
        <f t="shared" si="30"/>
        <v>3532</v>
      </c>
      <c r="I112" s="31">
        <f t="shared" si="30"/>
        <v>1658</v>
      </c>
      <c r="J112" s="31">
        <f t="shared" si="30"/>
        <v>599</v>
      </c>
      <c r="K112" s="31">
        <f t="shared" si="30"/>
        <v>277</v>
      </c>
      <c r="L112" s="31">
        <f t="shared" si="30"/>
        <v>387</v>
      </c>
      <c r="M112" s="31">
        <f t="shared" si="30"/>
        <v>186</v>
      </c>
      <c r="N112" s="31">
        <f t="shared" si="30"/>
        <v>4642</v>
      </c>
      <c r="O112" s="31">
        <f t="shared" si="30"/>
        <v>1414</v>
      </c>
      <c r="P112" s="31">
        <f t="shared" si="30"/>
        <v>686</v>
      </c>
      <c r="Q112" s="31">
        <f t="shared" si="30"/>
        <v>296</v>
      </c>
      <c r="R112" s="31">
        <f t="shared" si="30"/>
        <v>436</v>
      </c>
      <c r="S112" s="31">
        <f t="shared" si="30"/>
        <v>81</v>
      </c>
      <c r="T112" s="31">
        <f t="shared" si="30"/>
        <v>21495</v>
      </c>
      <c r="U112" s="31">
        <f t="shared" si="30"/>
        <v>7593</v>
      </c>
      <c r="V112" s="31">
        <f t="shared" si="30"/>
        <v>9228</v>
      </c>
      <c r="W112" s="31">
        <f t="shared" si="30"/>
        <v>2436</v>
      </c>
      <c r="X112" s="49">
        <f t="shared" si="30"/>
        <v>1361</v>
      </c>
      <c r="Y112" s="50">
        <f t="shared" si="30"/>
        <v>496</v>
      </c>
    </row>
    <row r="113" spans="1:25" ht="14.25">
      <c r="A113" s="17">
        <v>2022</v>
      </c>
      <c r="B113" s="5" t="s">
        <v>30</v>
      </c>
      <c r="C113" s="18">
        <v>545</v>
      </c>
      <c r="D113" s="38">
        <f aca="true" t="shared" si="31" ref="D113:E115">SUM(F113,H113,J113,L113,N113,P113,R113,T113,V113,X113)</f>
        <v>1026</v>
      </c>
      <c r="E113" s="38">
        <f t="shared" si="31"/>
        <v>316</v>
      </c>
      <c r="F113" s="22">
        <v>240</v>
      </c>
      <c r="G113" s="22">
        <v>54</v>
      </c>
      <c r="H113" s="22">
        <v>90</v>
      </c>
      <c r="I113" s="22">
        <v>35</v>
      </c>
      <c r="J113" s="22">
        <v>50</v>
      </c>
      <c r="K113" s="22">
        <v>23</v>
      </c>
      <c r="L113" s="22">
        <v>32</v>
      </c>
      <c r="M113" s="22">
        <v>14</v>
      </c>
      <c r="N113" s="22">
        <v>348</v>
      </c>
      <c r="O113" s="22">
        <v>101</v>
      </c>
      <c r="P113" s="22">
        <v>76</v>
      </c>
      <c r="Q113" s="22">
        <v>28</v>
      </c>
      <c r="R113" s="22">
        <v>23</v>
      </c>
      <c r="S113" s="22">
        <v>3</v>
      </c>
      <c r="T113" s="22">
        <v>3</v>
      </c>
      <c r="U113" s="22">
        <v>1</v>
      </c>
      <c r="V113" s="22">
        <v>161</v>
      </c>
      <c r="W113" s="22">
        <v>55</v>
      </c>
      <c r="X113" s="46">
        <v>3</v>
      </c>
      <c r="Y113" s="51">
        <v>2</v>
      </c>
    </row>
    <row r="114" spans="1:25" ht="14.25">
      <c r="A114" s="17"/>
      <c r="B114" s="5" t="s">
        <v>32</v>
      </c>
      <c r="C114" s="18">
        <v>1822</v>
      </c>
      <c r="D114" s="22">
        <f t="shared" si="31"/>
        <v>34707</v>
      </c>
      <c r="E114" s="22">
        <f t="shared" si="31"/>
        <v>11852</v>
      </c>
      <c r="F114" s="22">
        <v>1689</v>
      </c>
      <c r="G114" s="22">
        <v>313</v>
      </c>
      <c r="H114" s="22">
        <v>3665</v>
      </c>
      <c r="I114" s="22">
        <v>1691</v>
      </c>
      <c r="J114" s="22">
        <v>424</v>
      </c>
      <c r="K114" s="22">
        <v>196</v>
      </c>
      <c r="L114" s="22">
        <v>268</v>
      </c>
      <c r="M114" s="22">
        <v>113</v>
      </c>
      <c r="N114" s="22">
        <v>4509</v>
      </c>
      <c r="O114" s="22">
        <v>1322</v>
      </c>
      <c r="P114" s="22">
        <v>446</v>
      </c>
      <c r="Q114" s="22">
        <v>201</v>
      </c>
      <c r="R114" s="22">
        <v>321</v>
      </c>
      <c r="S114" s="22">
        <v>56</v>
      </c>
      <c r="T114" s="22">
        <v>15323</v>
      </c>
      <c r="U114" s="22">
        <v>5755</v>
      </c>
      <c r="V114" s="22">
        <v>7291</v>
      </c>
      <c r="W114" s="22">
        <v>1905</v>
      </c>
      <c r="X114" s="46">
        <v>771</v>
      </c>
      <c r="Y114" s="47">
        <v>300</v>
      </c>
    </row>
    <row r="115" spans="1:25" ht="14.25">
      <c r="A115" s="17"/>
      <c r="B115" s="25" t="s">
        <v>33</v>
      </c>
      <c r="C115" s="26">
        <v>588</v>
      </c>
      <c r="D115" s="27">
        <f t="shared" si="31"/>
        <v>12488</v>
      </c>
      <c r="E115" s="27">
        <f t="shared" si="31"/>
        <v>3997</v>
      </c>
      <c r="F115" s="55">
        <v>487</v>
      </c>
      <c r="G115" s="55">
        <v>95</v>
      </c>
      <c r="H115" s="55">
        <v>103</v>
      </c>
      <c r="I115" s="55">
        <v>46</v>
      </c>
      <c r="J115" s="62">
        <v>159</v>
      </c>
      <c r="K115" s="62">
        <v>72</v>
      </c>
      <c r="L115" s="62">
        <v>84</v>
      </c>
      <c r="M115" s="62">
        <v>46</v>
      </c>
      <c r="N115" s="63">
        <v>529</v>
      </c>
      <c r="O115" s="63">
        <v>157</v>
      </c>
      <c r="P115" s="62">
        <v>138</v>
      </c>
      <c r="Q115" s="62">
        <v>60</v>
      </c>
      <c r="R115" s="62">
        <v>82</v>
      </c>
      <c r="S115" s="62">
        <v>20</v>
      </c>
      <c r="T115" s="22">
        <v>7817</v>
      </c>
      <c r="U115" s="22">
        <v>2569</v>
      </c>
      <c r="V115" s="22">
        <v>2518</v>
      </c>
      <c r="W115" s="22">
        <v>753</v>
      </c>
      <c r="X115" s="46">
        <v>571</v>
      </c>
      <c r="Y115" s="48">
        <v>179</v>
      </c>
    </row>
    <row r="116" spans="1:25" ht="15" thickBot="1">
      <c r="A116" s="29"/>
      <c r="B116" s="13" t="s">
        <v>27</v>
      </c>
      <c r="C116" s="30">
        <f aca="true" t="shared" si="32" ref="C116:Y116">SUM(C113:C115)</f>
        <v>2955</v>
      </c>
      <c r="D116" s="37">
        <f t="shared" si="32"/>
        <v>48221</v>
      </c>
      <c r="E116" s="37">
        <f t="shared" si="32"/>
        <v>16165</v>
      </c>
      <c r="F116" s="31">
        <f t="shared" si="32"/>
        <v>2416</v>
      </c>
      <c r="G116" s="31">
        <f t="shared" si="32"/>
        <v>462</v>
      </c>
      <c r="H116" s="31">
        <f t="shared" si="32"/>
        <v>3858</v>
      </c>
      <c r="I116" s="31">
        <f t="shared" si="32"/>
        <v>1772</v>
      </c>
      <c r="J116" s="31">
        <f t="shared" si="32"/>
        <v>633</v>
      </c>
      <c r="K116" s="31">
        <f t="shared" si="32"/>
        <v>291</v>
      </c>
      <c r="L116" s="31">
        <f t="shared" si="32"/>
        <v>384</v>
      </c>
      <c r="M116" s="31">
        <f t="shared" si="32"/>
        <v>173</v>
      </c>
      <c r="N116" s="31">
        <f t="shared" si="32"/>
        <v>5386</v>
      </c>
      <c r="O116" s="31">
        <f t="shared" si="32"/>
        <v>1580</v>
      </c>
      <c r="P116" s="31">
        <f t="shared" si="32"/>
        <v>660</v>
      </c>
      <c r="Q116" s="31">
        <f t="shared" si="32"/>
        <v>289</v>
      </c>
      <c r="R116" s="31">
        <f t="shared" si="32"/>
        <v>426</v>
      </c>
      <c r="S116" s="31">
        <f t="shared" si="32"/>
        <v>79</v>
      </c>
      <c r="T116" s="31">
        <f t="shared" si="32"/>
        <v>23143</v>
      </c>
      <c r="U116" s="31">
        <f t="shared" si="32"/>
        <v>8325</v>
      </c>
      <c r="V116" s="31">
        <f t="shared" si="32"/>
        <v>9970</v>
      </c>
      <c r="W116" s="31">
        <f t="shared" si="32"/>
        <v>2713</v>
      </c>
      <c r="X116" s="49">
        <f t="shared" si="32"/>
        <v>1345</v>
      </c>
      <c r="Y116" s="50">
        <f t="shared" si="32"/>
        <v>481</v>
      </c>
    </row>
    <row r="117" spans="1:25" ht="14.25">
      <c r="A117" s="17">
        <v>2023</v>
      </c>
      <c r="B117" s="5" t="s">
        <v>30</v>
      </c>
      <c r="C117" s="18">
        <v>624</v>
      </c>
      <c r="D117" s="38">
        <f aca="true" t="shared" si="33" ref="D117:E119">SUM(F117,H117,J117,L117,N117,P117,R117,T117,V117,X117)</f>
        <v>1161</v>
      </c>
      <c r="E117" s="38">
        <f t="shared" si="33"/>
        <v>368</v>
      </c>
      <c r="F117" s="22">
        <v>280</v>
      </c>
      <c r="G117" s="22">
        <v>67</v>
      </c>
      <c r="H117" s="22">
        <v>83</v>
      </c>
      <c r="I117" s="22">
        <v>35</v>
      </c>
      <c r="J117" s="22">
        <v>64</v>
      </c>
      <c r="K117" s="22">
        <v>27</v>
      </c>
      <c r="L117" s="22">
        <v>32</v>
      </c>
      <c r="M117" s="22">
        <v>17</v>
      </c>
      <c r="N117" s="22">
        <v>396</v>
      </c>
      <c r="O117" s="22">
        <v>121</v>
      </c>
      <c r="P117" s="22">
        <v>71</v>
      </c>
      <c r="Q117" s="22">
        <v>28</v>
      </c>
      <c r="R117" s="22">
        <v>22</v>
      </c>
      <c r="S117" s="22">
        <v>4</v>
      </c>
      <c r="T117" s="22">
        <v>1</v>
      </c>
      <c r="U117" s="22">
        <v>1</v>
      </c>
      <c r="V117" s="22">
        <v>204</v>
      </c>
      <c r="W117" s="22">
        <v>65</v>
      </c>
      <c r="X117" s="46">
        <v>8</v>
      </c>
      <c r="Y117" s="51">
        <v>3</v>
      </c>
    </row>
    <row r="118" spans="1:25" ht="14.25">
      <c r="A118" s="17"/>
      <c r="B118" s="5" t="s">
        <v>32</v>
      </c>
      <c r="C118" s="18">
        <v>1813</v>
      </c>
      <c r="D118" s="22">
        <f t="shared" si="33"/>
        <v>37626</v>
      </c>
      <c r="E118" s="22">
        <f t="shared" si="33"/>
        <v>12935</v>
      </c>
      <c r="F118" s="22">
        <v>2021</v>
      </c>
      <c r="G118" s="22">
        <v>396</v>
      </c>
      <c r="H118" s="22">
        <v>3714</v>
      </c>
      <c r="I118" s="22">
        <v>1738</v>
      </c>
      <c r="J118" s="22">
        <v>440</v>
      </c>
      <c r="K118" s="22">
        <v>209</v>
      </c>
      <c r="L118" s="22">
        <v>271</v>
      </c>
      <c r="M118" s="22">
        <v>116</v>
      </c>
      <c r="N118" s="22">
        <v>5210</v>
      </c>
      <c r="O118" s="22">
        <v>1509</v>
      </c>
      <c r="P118" s="22">
        <v>441</v>
      </c>
      <c r="Q118" s="22">
        <v>196</v>
      </c>
      <c r="R118" s="22">
        <v>355</v>
      </c>
      <c r="S118" s="22">
        <v>76</v>
      </c>
      <c r="T118" s="22">
        <v>16576</v>
      </c>
      <c r="U118" s="22">
        <v>6323</v>
      </c>
      <c r="V118" s="22">
        <v>7805</v>
      </c>
      <c r="W118" s="22">
        <v>2074</v>
      </c>
      <c r="X118" s="46">
        <v>793</v>
      </c>
      <c r="Y118" s="47">
        <v>298</v>
      </c>
    </row>
    <row r="119" spans="1:25" ht="14.25">
      <c r="A119" s="17"/>
      <c r="B119" s="25" t="s">
        <v>33</v>
      </c>
      <c r="C119" s="26">
        <v>590</v>
      </c>
      <c r="D119" s="27">
        <f t="shared" si="33"/>
        <v>13701</v>
      </c>
      <c r="E119" s="27">
        <f t="shared" si="33"/>
        <v>4555</v>
      </c>
      <c r="F119" s="55">
        <v>597</v>
      </c>
      <c r="G119" s="55">
        <v>129</v>
      </c>
      <c r="H119" s="55">
        <v>185</v>
      </c>
      <c r="I119" s="55">
        <v>85</v>
      </c>
      <c r="J119" s="62">
        <v>152</v>
      </c>
      <c r="K119" s="62">
        <v>71</v>
      </c>
      <c r="L119" s="62">
        <v>100</v>
      </c>
      <c r="M119" s="62">
        <v>54</v>
      </c>
      <c r="N119" s="63">
        <v>651</v>
      </c>
      <c r="O119" s="63">
        <v>183</v>
      </c>
      <c r="P119" s="62">
        <v>152</v>
      </c>
      <c r="Q119" s="62">
        <v>68</v>
      </c>
      <c r="R119" s="62">
        <v>81</v>
      </c>
      <c r="S119" s="62">
        <v>26</v>
      </c>
      <c r="T119" s="22">
        <v>8459</v>
      </c>
      <c r="U119" s="22">
        <v>2888</v>
      </c>
      <c r="V119" s="22">
        <v>2779</v>
      </c>
      <c r="W119" s="22">
        <v>875</v>
      </c>
      <c r="X119" s="46">
        <v>545</v>
      </c>
      <c r="Y119" s="48">
        <v>176</v>
      </c>
    </row>
    <row r="120" spans="1:25" ht="15" thickBot="1">
      <c r="A120" s="29"/>
      <c r="B120" s="13" t="s">
        <v>27</v>
      </c>
      <c r="C120" s="30">
        <f aca="true" t="shared" si="34" ref="C120:Y120">SUM(C117:C119)</f>
        <v>3027</v>
      </c>
      <c r="D120" s="37">
        <f t="shared" si="34"/>
        <v>52488</v>
      </c>
      <c r="E120" s="37">
        <f t="shared" si="34"/>
        <v>17858</v>
      </c>
      <c r="F120" s="31">
        <f t="shared" si="34"/>
        <v>2898</v>
      </c>
      <c r="G120" s="31">
        <f t="shared" si="34"/>
        <v>592</v>
      </c>
      <c r="H120" s="31">
        <f t="shared" si="34"/>
        <v>3982</v>
      </c>
      <c r="I120" s="31">
        <f t="shared" si="34"/>
        <v>1858</v>
      </c>
      <c r="J120" s="31">
        <f t="shared" si="34"/>
        <v>656</v>
      </c>
      <c r="K120" s="31">
        <f t="shared" si="34"/>
        <v>307</v>
      </c>
      <c r="L120" s="31">
        <f t="shared" si="34"/>
        <v>403</v>
      </c>
      <c r="M120" s="31">
        <f t="shared" si="34"/>
        <v>187</v>
      </c>
      <c r="N120" s="31">
        <f t="shared" si="34"/>
        <v>6257</v>
      </c>
      <c r="O120" s="31">
        <f t="shared" si="34"/>
        <v>1813</v>
      </c>
      <c r="P120" s="31">
        <f t="shared" si="34"/>
        <v>664</v>
      </c>
      <c r="Q120" s="31">
        <f t="shared" si="34"/>
        <v>292</v>
      </c>
      <c r="R120" s="31">
        <f t="shared" si="34"/>
        <v>458</v>
      </c>
      <c r="S120" s="31">
        <f t="shared" si="34"/>
        <v>106</v>
      </c>
      <c r="T120" s="31">
        <f t="shared" si="34"/>
        <v>25036</v>
      </c>
      <c r="U120" s="31">
        <f t="shared" si="34"/>
        <v>9212</v>
      </c>
      <c r="V120" s="31">
        <f t="shared" si="34"/>
        <v>10788</v>
      </c>
      <c r="W120" s="31">
        <f t="shared" si="34"/>
        <v>3014</v>
      </c>
      <c r="X120" s="49">
        <f t="shared" si="34"/>
        <v>1346</v>
      </c>
      <c r="Y120" s="50">
        <f t="shared" si="34"/>
        <v>477</v>
      </c>
    </row>
    <row r="121" spans="1:25" ht="14.25">
      <c r="A121" s="52" t="s">
        <v>35</v>
      </c>
      <c r="B121" s="53"/>
      <c r="C121" s="53" t="s">
        <v>38</v>
      </c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</row>
    <row r="122" spans="1:25" ht="14.25">
      <c r="A122" s="54"/>
      <c r="B122" s="54"/>
      <c r="C122" s="54" t="s">
        <v>36</v>
      </c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</row>
    <row r="123" spans="3:16" ht="14.25">
      <c r="C123" s="64" t="s">
        <v>37</v>
      </c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</row>
    <row r="124" ht="14.25">
      <c r="C124" s="64" t="s">
        <v>39</v>
      </c>
    </row>
    <row r="126" ht="15.75" customHeight="1"/>
  </sheetData>
  <sheetProtection selectLockedCells="1" selectUnlockedCells="1"/>
  <mergeCells count="32">
    <mergeCell ref="N7:N8"/>
    <mergeCell ref="P7:P8"/>
    <mergeCell ref="R7:R8"/>
    <mergeCell ref="T7:T8"/>
    <mergeCell ref="V7:V8"/>
    <mergeCell ref="X7:X8"/>
    <mergeCell ref="X5:Y5"/>
    <mergeCell ref="N6:O6"/>
    <mergeCell ref="R6:S6"/>
    <mergeCell ref="T6:U6"/>
    <mergeCell ref="X6:Y6"/>
    <mergeCell ref="D7:D8"/>
    <mergeCell ref="F7:F8"/>
    <mergeCell ref="H7:H8"/>
    <mergeCell ref="J7:J8"/>
    <mergeCell ref="L7:L8"/>
    <mergeCell ref="H5:I6"/>
    <mergeCell ref="J5:K6"/>
    <mergeCell ref="L5:M6"/>
    <mergeCell ref="N5:O5"/>
    <mergeCell ref="P5:Q6"/>
    <mergeCell ref="V5:W5"/>
    <mergeCell ref="D2:Y2"/>
    <mergeCell ref="D3:E6"/>
    <mergeCell ref="F3:Y3"/>
    <mergeCell ref="F4:G4"/>
    <mergeCell ref="H4:M4"/>
    <mergeCell ref="N4:O4"/>
    <mergeCell ref="P4:Q4"/>
    <mergeCell ref="R4:U5"/>
    <mergeCell ref="X4:Y4"/>
    <mergeCell ref="F5:G6"/>
  </mergeCells>
  <printOptions gridLines="1"/>
  <pageMargins left="0.31496062992125984" right="0.31496062992125984" top="0.7480314960629921" bottom="0.7480314960629921" header="0.5118110236220472" footer="0.31496062992125984"/>
  <pageSetup fitToHeight="0" fitToWidth="1" horizontalDpi="300" verticalDpi="300" orientation="landscape" paperSize="9" scale="97" r:id="rId1"/>
  <headerFooter alignWithMargins="0">
    <oddFooter>&amp;R&amp;"Times New Roman,Normálne"&amp;10Aktualizované 
marec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Cabalova Jana</cp:lastModifiedBy>
  <cp:lastPrinted>2023-02-10T09:25:00Z</cp:lastPrinted>
  <dcterms:created xsi:type="dcterms:W3CDTF">2021-03-02T15:35:04Z</dcterms:created>
  <dcterms:modified xsi:type="dcterms:W3CDTF">2024-04-10T10:34:44Z</dcterms:modified>
  <cp:category/>
  <cp:version/>
  <cp:contentType/>
  <cp:contentStatus/>
</cp:coreProperties>
</file>